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8"/>
  <c r="G11"/>
  <c r="I5"/>
  <c r="I6"/>
  <c r="I7"/>
  <c r="H5"/>
  <c r="H6"/>
  <c r="H7"/>
  <c r="J7" s="1"/>
  <c r="I4"/>
  <c r="H4"/>
  <c r="J4" s="1"/>
  <c r="J5" l="1"/>
  <c r="L5" s="1"/>
  <c r="L7"/>
  <c r="J6"/>
  <c r="L6" s="1"/>
</calcChain>
</file>

<file path=xl/sharedStrings.xml><?xml version="1.0" encoding="utf-8"?>
<sst xmlns="http://schemas.openxmlformats.org/spreadsheetml/2006/main" count="38" uniqueCount="35">
  <si>
    <t>02/1/2026</t>
  </si>
  <si>
    <t>10005</t>
  </si>
  <si>
    <t>03/1/2026</t>
  </si>
  <si>
    <t>10010</t>
  </si>
  <si>
    <t>13/1/2026</t>
  </si>
  <si>
    <t>1016</t>
  </si>
  <si>
    <t>14/1/2026</t>
  </si>
  <si>
    <t>10023</t>
  </si>
  <si>
    <t>SL</t>
  </si>
  <si>
    <t>DATE</t>
  </si>
  <si>
    <t>LR NO</t>
  </si>
  <si>
    <t>INV NO</t>
  </si>
  <si>
    <t>FROM</t>
  </si>
  <si>
    <t>TO</t>
  </si>
  <si>
    <t>CASE</t>
  </si>
  <si>
    <t>DO/14257</t>
  </si>
  <si>
    <t>DO/14364</t>
  </si>
  <si>
    <t>MA/10504</t>
  </si>
  <si>
    <t>MA/10505</t>
  </si>
  <si>
    <t>BHUBANESWAR</t>
  </si>
  <si>
    <t>ANGUL</t>
  </si>
  <si>
    <t>BARIPADA</t>
  </si>
  <si>
    <t>CTC</t>
  </si>
  <si>
    <t>RATE</t>
  </si>
  <si>
    <t>HAM</t>
  </si>
  <si>
    <t>SUB.CH.</t>
  </si>
  <si>
    <t>LR.CH.</t>
  </si>
  <si>
    <t>AMT.</t>
  </si>
  <si>
    <t>KUJANGA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</si>
  <si>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</si>
  <si>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</si>
  <si>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</si>
  <si>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>(RUPEES ONE THOUSAND TWO HUNDRED THIRTY FIVE ONLY)</t>
  </si>
  <si>
    <t>Bill Date: 31/01/2026
Bill NO : 25714
Total Amount: 1235.00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</si>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</sst>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862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" bestFit="1" customWidth="1"/>
    <col min="9" max="9" width="5.5703125" bestFit="1" customWidth="1"/>
    <col min="10" max="10" width="8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29</v>
      </c>
      <c r="J1" s="15"/>
      <c r="K1" s="15"/>
      <c r="L1" s="15"/>
    </row>
    <row r="2" spans="1:12" s="6" customFormat="1" ht="76.5" customHeight="1">
      <c r="A2" s="12" t="s">
        <v>30</v>
      </c>
      <c r="B2" s="13"/>
      <c r="C2" s="13"/>
      <c r="D2" s="13"/>
      <c r="E2" s="13"/>
      <c r="F2" s="13"/>
      <c r="G2" s="13"/>
      <c r="H2" s="14"/>
      <c r="I2" s="15" t="s">
        <v>33</v>
      </c>
      <c r="J2" s="15"/>
      <c r="K2" s="15"/>
      <c r="L2" s="15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19</v>
      </c>
      <c r="G4" s="2">
        <v>3</v>
      </c>
      <c r="H4" s="2">
        <f>VLOOKUP(F4,'[1]ARISTO PHARMASEUTICALS'!$C$3:$E$40,3,FALSE)</f>
        <v>22.53</v>
      </c>
      <c r="I4" s="4">
        <f t="shared" ref="I4:I7" si="0">G4*2</f>
        <v>6</v>
      </c>
      <c r="J4" s="4">
        <f t="shared" ref="J4:J7" si="1">G4*H4*20/100</f>
        <v>13.518000000000002</v>
      </c>
      <c r="K4" s="4">
        <v>35</v>
      </c>
      <c r="L4" s="4">
        <f>G4*H4+I4+J4+K4</f>
        <v>122.108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5" t="s">
        <v>28</v>
      </c>
      <c r="G5" s="2">
        <v>10</v>
      </c>
      <c r="H5" s="2">
        <f>VLOOKUP(F5,'[1]ARISTO PHARMASEUTICALS'!$C$3:$E$40,3,FALSE)</f>
        <v>38.630000000000003</v>
      </c>
      <c r="I5" s="4">
        <f t="shared" si="0"/>
        <v>20</v>
      </c>
      <c r="J5" s="4">
        <f t="shared" si="1"/>
        <v>77.260000000000005</v>
      </c>
      <c r="K5" s="4">
        <v>35</v>
      </c>
      <c r="L5" s="4">
        <f t="shared" ref="L5:L6" si="2">G5*H5+I5+J5+K5</f>
        <v>518.55999999999995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20</v>
      </c>
      <c r="G6" s="2">
        <v>6</v>
      </c>
      <c r="H6" s="2">
        <f>VLOOKUP(F6,'[1]ARISTO PHARMASEUTICALS'!$C$3:$E$40,3,FALSE)</f>
        <v>33.81</v>
      </c>
      <c r="I6" s="4">
        <f t="shared" si="0"/>
        <v>12</v>
      </c>
      <c r="J6" s="4">
        <f t="shared" si="1"/>
        <v>40.572000000000003</v>
      </c>
      <c r="K6" s="4">
        <v>35</v>
      </c>
      <c r="L6" s="4">
        <f t="shared" si="2"/>
        <v>290.43200000000002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2" t="s">
        <v>22</v>
      </c>
      <c r="F7" s="2" t="s">
        <v>21</v>
      </c>
      <c r="G7" s="2">
        <v>8</v>
      </c>
      <c r="H7" s="2">
        <f>VLOOKUP(F7,'[1]ARISTO PHARMASEUTICALS'!$C$3:$E$40,3,FALSE)</f>
        <v>26.35</v>
      </c>
      <c r="I7" s="4">
        <f t="shared" si="0"/>
        <v>16</v>
      </c>
      <c r="J7" s="4">
        <f t="shared" si="1"/>
        <v>42.16</v>
      </c>
      <c r="K7" s="4">
        <v>35</v>
      </c>
      <c r="L7" s="4">
        <f>G7*H7+I7+J7+K7</f>
        <v>303.96000000000004</v>
      </c>
    </row>
    <row r="8" spans="1:12" s="8" customFormat="1">
      <c r="A8" s="16" t="s">
        <v>32</v>
      </c>
      <c r="B8" s="17"/>
      <c r="C8" s="17"/>
      <c r="D8" s="17"/>
      <c r="E8" s="17"/>
      <c r="F8" s="17"/>
      <c r="G8" s="17"/>
      <c r="H8" s="18"/>
      <c r="I8" s="18"/>
      <c r="J8" s="18"/>
      <c r="K8" s="19"/>
      <c r="L8" s="7">
        <f>ROUND(SUM(L3:L7),0)</f>
        <v>1235</v>
      </c>
    </row>
    <row r="9" spans="1:12" s="8" customFormat="1" ht="30" customHeight="1">
      <c r="A9" s="10" t="s">
        <v>34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8" customFormat="1" ht="30" customHeight="1">
      <c r="A10" s="10" t="s">
        <v>31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9">
        <f>SUM(G3:G7)</f>
        <v>27</v>
      </c>
    </row>
  </sheetData>
  <mergeCells count="7">
    <mergeCell ref="A10:L10"/>
    <mergeCell ref="A1:H1"/>
    <mergeCell ref="I1:L1"/>
    <mergeCell ref="A2:H2"/>
    <mergeCell ref="I2:L2"/>
    <mergeCell ref="A8:K8"/>
    <mergeCell ref="A9:L9"/>
  </mergeCells>
  <conditionalFormatting sqref="C8:C10">
    <cfRule type="duplicateValues" dxfId="0" priority="1"/>
  </conditionalFormatting>
  <pageMargins left="0.4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2026-02-13T04:58:01Z</cp:lastPrinted>
  <dcterms:created xsi:type="dcterms:W3CDTF">2026-02-11T11:17:24Z</dcterms:created>
  <dcterms:modified xsi:type="dcterms:W3CDTF">2026-02-13T04:58:14Z</dcterms:modified>
</cp:coreProperties>
</file>