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8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6" i="1"/>
  <c r="A5" i="1"/>
  <c r="I22" i="1"/>
  <c r="I23" i="1"/>
  <c r="I21" i="1"/>
  <c r="I18" i="1"/>
  <c r="I19" i="1"/>
  <c r="I20" i="1"/>
  <c r="I17" i="1"/>
  <c r="I16" i="1"/>
  <c r="I14" i="1"/>
  <c r="I15" i="1"/>
  <c r="I13" i="1"/>
  <c r="I12" i="1"/>
  <c r="I11" i="1"/>
  <c r="I10" i="1"/>
  <c r="I9" i="1"/>
  <c r="I7" i="1"/>
  <c r="I8" i="1"/>
  <c r="I6" i="1"/>
  <c r="I5" i="1"/>
  <c r="I4" i="1"/>
  <c r="K21" i="1" l="1"/>
  <c r="K11" i="1"/>
  <c r="K5" i="1"/>
  <c r="K6" i="1"/>
  <c r="K8" i="1"/>
  <c r="K7" i="1"/>
  <c r="K9" i="1"/>
  <c r="K10" i="1"/>
  <c r="K12" i="1"/>
  <c r="K13" i="1"/>
  <c r="K15" i="1"/>
  <c r="K14" i="1"/>
  <c r="K16" i="1"/>
  <c r="K17" i="1"/>
  <c r="K20" i="1"/>
  <c r="K19" i="1"/>
  <c r="K18" i="1"/>
  <c r="K23" i="1"/>
  <c r="K22" i="1"/>
  <c r="K4" i="1"/>
  <c r="K24" i="1" l="1"/>
</calcChain>
</file>

<file path=xl/sharedStrings.xml><?xml version="1.0" encoding="utf-8"?>
<sst xmlns="http://schemas.openxmlformats.org/spreadsheetml/2006/main" count="138" uniqueCount="87">
  <si>
    <t>Invoice
PRAGATI LOGISTICS,SAMANTA SAHI KHUNTIA LANE,8984191006
GST :21AGHPB9356M1Z9</t>
  </si>
  <si>
    <t>DATE</t>
  </si>
  <si>
    <t>CASE</t>
  </si>
  <si>
    <t>RATE</t>
  </si>
  <si>
    <t>AMOUNT</t>
  </si>
  <si>
    <t>02/5/2024</t>
  </si>
  <si>
    <t>56</t>
  </si>
  <si>
    <t>10078</t>
  </si>
  <si>
    <t>10081/57</t>
  </si>
  <si>
    <t>04/5/2024</t>
  </si>
  <si>
    <t>58</t>
  </si>
  <si>
    <t>82</t>
  </si>
  <si>
    <t>07/5/2024</t>
  </si>
  <si>
    <t>071</t>
  </si>
  <si>
    <t>13/5/2024</t>
  </si>
  <si>
    <t>110</t>
  </si>
  <si>
    <t>17/5/2024</t>
  </si>
  <si>
    <t>10117</t>
  </si>
  <si>
    <t>24/5/2024</t>
  </si>
  <si>
    <t>129</t>
  </si>
  <si>
    <t>25/5/2024</t>
  </si>
  <si>
    <t>10135</t>
  </si>
  <si>
    <t>27/5/2024</t>
  </si>
  <si>
    <t>0137</t>
  </si>
  <si>
    <t>138</t>
  </si>
  <si>
    <t>28/5/2024</t>
  </si>
  <si>
    <t>10128</t>
  </si>
  <si>
    <t>29/5/2024</t>
  </si>
  <si>
    <t>148</t>
  </si>
  <si>
    <t>30/5/2024</t>
  </si>
  <si>
    <t>10158</t>
  </si>
  <si>
    <t>16</t>
  </si>
  <si>
    <t>79</t>
  </si>
  <si>
    <t>10139</t>
  </si>
  <si>
    <t>31/5/2024</t>
  </si>
  <si>
    <t>10083</t>
  </si>
  <si>
    <t>81/54</t>
  </si>
  <si>
    <t>GST to be paid by Consignor under Reverse Charge Mechanism (RCM) as per GST</t>
  </si>
  <si>
    <t>Thanking you for your business.
PRAGATI LOGISTICS</t>
  </si>
  <si>
    <t>PL/DO/02239</t>
  </si>
  <si>
    <t>PL/MA/01752</t>
  </si>
  <si>
    <t>PL/MA/01753</t>
  </si>
  <si>
    <t>PL/DO/02368</t>
  </si>
  <si>
    <t>PL/DO/02367</t>
  </si>
  <si>
    <t>PL/MA/01931</t>
  </si>
  <si>
    <t>PL/DO/02947</t>
  </si>
  <si>
    <t>PL/JA/03722</t>
  </si>
  <si>
    <t>PL/JA/04292</t>
  </si>
  <si>
    <t>PL/JA/04351</t>
  </si>
  <si>
    <t>PL/JA/04356</t>
  </si>
  <si>
    <t>PL/DO/03915</t>
  </si>
  <si>
    <t>PL/JA/04369</t>
  </si>
  <si>
    <t>PL/DO/04100</t>
  </si>
  <si>
    <t>PL/DO/04205</t>
  </si>
  <si>
    <t>PL/DO/04204</t>
  </si>
  <si>
    <t>PL/DO/04155</t>
  </si>
  <si>
    <t>PL/JA/04523</t>
  </si>
  <si>
    <t>PL/JA/04871</t>
  </si>
  <si>
    <t>PL/JA/04628</t>
  </si>
  <si>
    <t>PRODUCT</t>
  </si>
  <si>
    <t>OFF. STRY</t>
  </si>
  <si>
    <t>SL</t>
  </si>
  <si>
    <t>LR NO</t>
  </si>
  <si>
    <t>INV NO</t>
  </si>
  <si>
    <t>JATNI</t>
  </si>
  <si>
    <t>KARANJIA</t>
  </si>
  <si>
    <t>KEONJHAR</t>
  </si>
  <si>
    <t>KENDRAPARA</t>
  </si>
  <si>
    <t>GAMBHARIMUNDA</t>
  </si>
  <si>
    <t>BALASORE</t>
  </si>
  <si>
    <t>BALIAPAL</t>
  </si>
  <si>
    <t>JEYPORE</t>
  </si>
  <si>
    <t>JAJPUR ROAD</t>
  </si>
  <si>
    <t>JHARSUGUDA</t>
  </si>
  <si>
    <t>NAYAGARH</t>
  </si>
  <si>
    <t>PURI</t>
  </si>
  <si>
    <t>KHARIAR ROAD</t>
  </si>
  <si>
    <t>BARIPADA</t>
  </si>
  <si>
    <t>CTC</t>
  </si>
  <si>
    <t>FROM</t>
  </si>
  <si>
    <t xml:space="preserve">TO, 
KORES INDIA LIMITED
Address: KK Bhawasinka Compound, Cantonment Road CUTTACK  753001 ODISHAmo-9861073280,9040636745
GST No:21AAACK5069Q2Z7
</t>
  </si>
  <si>
    <t>JASHIPUR</t>
  </si>
  <si>
    <t>LR CH.</t>
  </si>
  <si>
    <t>Bill Date: 10/06/2024
Bill no : 7875
TotalAmount: 16746.00</t>
  </si>
  <si>
    <t>Declaration � Kindly verify and confirm before 20/06/2024</t>
  </si>
  <si>
    <t>DESTINATION</t>
  </si>
  <si>
    <t>(RUPEES SIXTEEN THOUSAND SEVEN HUNDRED FORTY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</si>
</sst>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419100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42481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O2" sqref="O2"/>
    </sheetView>
  </sheetViews>
  <sheetFormatPr defaultRowHeight="15"/>
  <cols>
    <col min="1" max="1" width="4" style="1" customWidth="1"/>
    <col min="2" max="2" width="10" style="1" customWidth="1"/>
    <col min="3" max="3" width="12.7109375" style="1" bestFit="1" customWidth="1"/>
    <col min="4" max="4" width="8.85546875" style="1" bestFit="1" customWidth="1"/>
    <col min="5" max="5" width="6.42578125" style="1" bestFit="1" customWidth="1"/>
    <col min="6" max="6" width="18" style="1" bestFit="1" customWidth="1"/>
    <col min="7" max="7" width="9.5703125" style="1" bestFit="1" customWidth="1"/>
    <col min="8" max="8" width="5.5703125" style="1" customWidth="1"/>
    <col min="9" max="9" width="6.5703125" style="1" bestFit="1" customWidth="1"/>
    <col min="10" max="10" width="6.7109375" style="1" customWidth="1"/>
    <col min="11" max="11" width="9.42578125" style="1" bestFit="1" customWidth="1"/>
    <col min="12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15" t="s">
        <v>0</v>
      </c>
      <c r="I1" s="16"/>
      <c r="J1" s="16"/>
      <c r="K1" s="17"/>
    </row>
    <row r="2" spans="1:11" ht="90" customHeight="1">
      <c r="A2" s="18" t="s">
        <v>80</v>
      </c>
      <c r="B2" s="18"/>
      <c r="C2" s="18"/>
      <c r="D2" s="18"/>
      <c r="E2" s="18"/>
      <c r="F2" s="18"/>
      <c r="G2" s="18"/>
      <c r="H2" s="15" t="s">
        <v>83</v>
      </c>
      <c r="I2" s="16"/>
      <c r="J2" s="16"/>
      <c r="K2" s="17"/>
    </row>
    <row r="3" spans="1:11" s="8" customFormat="1" ht="18" customHeight="1">
      <c r="A3" s="6" t="s">
        <v>61</v>
      </c>
      <c r="B3" s="6" t="s">
        <v>1</v>
      </c>
      <c r="C3" s="6" t="s">
        <v>62</v>
      </c>
      <c r="D3" s="6" t="s">
        <v>63</v>
      </c>
      <c r="E3" s="6" t="s">
        <v>79</v>
      </c>
      <c r="F3" s="6" t="s">
        <v>85</v>
      </c>
      <c r="G3" s="6" t="s">
        <v>59</v>
      </c>
      <c r="H3" s="6" t="s">
        <v>2</v>
      </c>
      <c r="I3" s="6" t="s">
        <v>3</v>
      </c>
      <c r="J3" s="6" t="s">
        <v>82</v>
      </c>
      <c r="K3" s="6" t="s">
        <v>4</v>
      </c>
    </row>
    <row r="4" spans="1:11">
      <c r="A4" s="10">
        <v>1</v>
      </c>
      <c r="B4" s="2" t="s">
        <v>5</v>
      </c>
      <c r="C4" s="2" t="s">
        <v>39</v>
      </c>
      <c r="D4" s="2" t="s">
        <v>6</v>
      </c>
      <c r="E4" s="5" t="s">
        <v>78</v>
      </c>
      <c r="F4" s="2" t="s">
        <v>64</v>
      </c>
      <c r="G4" s="7" t="s">
        <v>60</v>
      </c>
      <c r="H4" s="2">
        <v>9</v>
      </c>
      <c r="I4" s="3">
        <f>VLOOKUP(F4,'[1]KORAS INDIA'!$C$4:$D$77,2,FALSE)</f>
        <v>52.5</v>
      </c>
      <c r="J4" s="3">
        <v>35</v>
      </c>
      <c r="K4" s="3">
        <f t="shared" ref="K4:K23" si="0">H4*I4+J4</f>
        <v>507.5</v>
      </c>
    </row>
    <row r="5" spans="1:11">
      <c r="A5" s="10">
        <f>A4+1</f>
        <v>2</v>
      </c>
      <c r="B5" s="2" t="s">
        <v>5</v>
      </c>
      <c r="C5" s="2" t="s">
        <v>40</v>
      </c>
      <c r="D5" s="2" t="s">
        <v>7</v>
      </c>
      <c r="E5" s="5" t="s">
        <v>78</v>
      </c>
      <c r="F5" s="2" t="s">
        <v>65</v>
      </c>
      <c r="G5" s="7" t="s">
        <v>60</v>
      </c>
      <c r="H5" s="2">
        <v>8</v>
      </c>
      <c r="I5" s="3">
        <f>VLOOKUP(F5,'[1]KORAS INDIA'!$C$4:$D$77,2,FALSE)</f>
        <v>78.75</v>
      </c>
      <c r="J5" s="3">
        <v>35</v>
      </c>
      <c r="K5" s="3">
        <f t="shared" si="0"/>
        <v>665</v>
      </c>
    </row>
    <row r="6" spans="1:11">
      <c r="A6" s="10">
        <f t="shared" ref="A6:A23" si="1">A5+1</f>
        <v>3</v>
      </c>
      <c r="B6" s="2" t="s">
        <v>5</v>
      </c>
      <c r="C6" s="2" t="s">
        <v>41</v>
      </c>
      <c r="D6" s="2" t="s">
        <v>8</v>
      </c>
      <c r="E6" s="5" t="s">
        <v>78</v>
      </c>
      <c r="F6" s="2" t="s">
        <v>66</v>
      </c>
      <c r="G6" s="7" t="s">
        <v>60</v>
      </c>
      <c r="H6" s="2">
        <v>20</v>
      </c>
      <c r="I6" s="3">
        <f>VLOOKUP(F6,'[1]KORAS INDIA'!$C$4:$D$77,2,FALSE)</f>
        <v>61.95</v>
      </c>
      <c r="J6" s="3">
        <v>35</v>
      </c>
      <c r="K6" s="3">
        <f t="shared" si="0"/>
        <v>1274</v>
      </c>
    </row>
    <row r="7" spans="1:11">
      <c r="A7" s="10">
        <f t="shared" si="1"/>
        <v>4</v>
      </c>
      <c r="B7" s="2" t="s">
        <v>9</v>
      </c>
      <c r="C7" s="2" t="s">
        <v>43</v>
      </c>
      <c r="D7" s="2" t="s">
        <v>11</v>
      </c>
      <c r="E7" s="5" t="s">
        <v>78</v>
      </c>
      <c r="F7" s="2" t="s">
        <v>68</v>
      </c>
      <c r="G7" s="7" t="s">
        <v>60</v>
      </c>
      <c r="H7" s="2">
        <v>9</v>
      </c>
      <c r="I7" s="3">
        <f>VLOOKUP(F7,'[1]KORAS INDIA'!$C$4:$D$77,2,FALSE)</f>
        <v>90.3</v>
      </c>
      <c r="J7" s="3">
        <v>35</v>
      </c>
      <c r="K7" s="3">
        <f t="shared" si="0"/>
        <v>847.69999999999993</v>
      </c>
    </row>
    <row r="8" spans="1:11">
      <c r="A8" s="10">
        <f t="shared" si="1"/>
        <v>5</v>
      </c>
      <c r="B8" s="2" t="s">
        <v>9</v>
      </c>
      <c r="C8" s="2" t="s">
        <v>42</v>
      </c>
      <c r="D8" s="2" t="s">
        <v>10</v>
      </c>
      <c r="E8" s="5" t="s">
        <v>78</v>
      </c>
      <c r="F8" s="2" t="s">
        <v>67</v>
      </c>
      <c r="G8" s="7" t="s">
        <v>60</v>
      </c>
      <c r="H8" s="2">
        <v>16</v>
      </c>
      <c r="I8" s="3">
        <f>VLOOKUP(F8,'[1]KORAS INDIA'!$C$4:$D$77,2,FALSE)</f>
        <v>52.5</v>
      </c>
      <c r="J8" s="3">
        <v>35</v>
      </c>
      <c r="K8" s="3">
        <f t="shared" si="0"/>
        <v>875</v>
      </c>
    </row>
    <row r="9" spans="1:11">
      <c r="A9" s="10">
        <f t="shared" si="1"/>
        <v>6</v>
      </c>
      <c r="B9" s="2" t="s">
        <v>12</v>
      </c>
      <c r="C9" s="2" t="s">
        <v>44</v>
      </c>
      <c r="D9" s="2" t="s">
        <v>13</v>
      </c>
      <c r="E9" s="5" t="s">
        <v>78</v>
      </c>
      <c r="F9" s="2" t="s">
        <v>69</v>
      </c>
      <c r="G9" s="7" t="s">
        <v>60</v>
      </c>
      <c r="H9" s="2">
        <v>9</v>
      </c>
      <c r="I9" s="3">
        <f>VLOOKUP(F9,'[1]KORAS INDIA'!$C$4:$D$77,2,FALSE)</f>
        <v>52.5</v>
      </c>
      <c r="J9" s="3">
        <v>35</v>
      </c>
      <c r="K9" s="3">
        <f t="shared" si="0"/>
        <v>507.5</v>
      </c>
    </row>
    <row r="10" spans="1:11">
      <c r="A10" s="10">
        <f t="shared" si="1"/>
        <v>7</v>
      </c>
      <c r="B10" s="2" t="s">
        <v>14</v>
      </c>
      <c r="C10" s="2" t="s">
        <v>45</v>
      </c>
      <c r="D10" s="2" t="s">
        <v>15</v>
      </c>
      <c r="E10" s="5" t="s">
        <v>78</v>
      </c>
      <c r="F10" s="2" t="s">
        <v>67</v>
      </c>
      <c r="G10" s="7" t="s">
        <v>60</v>
      </c>
      <c r="H10" s="2">
        <v>4</v>
      </c>
      <c r="I10" s="3">
        <f>VLOOKUP(F10,'[1]KORAS INDIA'!$C$4:$D$77,2,FALSE)</f>
        <v>52.5</v>
      </c>
      <c r="J10" s="3">
        <v>35</v>
      </c>
      <c r="K10" s="3">
        <f t="shared" si="0"/>
        <v>245</v>
      </c>
    </row>
    <row r="11" spans="1:11">
      <c r="A11" s="10">
        <f t="shared" si="1"/>
        <v>8</v>
      </c>
      <c r="B11" s="2" t="s">
        <v>16</v>
      </c>
      <c r="C11" s="2" t="s">
        <v>46</v>
      </c>
      <c r="D11" s="2" t="s">
        <v>17</v>
      </c>
      <c r="E11" s="5" t="s">
        <v>78</v>
      </c>
      <c r="F11" s="5" t="s">
        <v>81</v>
      </c>
      <c r="G11" s="7" t="s">
        <v>60</v>
      </c>
      <c r="H11" s="2">
        <v>5</v>
      </c>
      <c r="I11" s="3">
        <f>VLOOKUP(F11,'[1]KORAS INDIA'!$C$4:$D$77,2,FALSE)</f>
        <v>123.9</v>
      </c>
      <c r="J11" s="3">
        <v>35</v>
      </c>
      <c r="K11" s="3">
        <f t="shared" si="0"/>
        <v>654.5</v>
      </c>
    </row>
    <row r="12" spans="1:11">
      <c r="A12" s="10">
        <f t="shared" si="1"/>
        <v>9</v>
      </c>
      <c r="B12" s="2" t="s">
        <v>18</v>
      </c>
      <c r="C12" s="2" t="s">
        <v>47</v>
      </c>
      <c r="D12" s="2" t="s">
        <v>19</v>
      </c>
      <c r="E12" s="5" t="s">
        <v>78</v>
      </c>
      <c r="F12" s="2" t="s">
        <v>70</v>
      </c>
      <c r="G12" s="7" t="s">
        <v>60</v>
      </c>
      <c r="H12" s="2">
        <v>2</v>
      </c>
      <c r="I12" s="3">
        <f>VLOOKUP(F12,'[1]KORAS INDIA'!$C$4:$D$77,2,FALSE)</f>
        <v>75.599999999999994</v>
      </c>
      <c r="J12" s="3">
        <v>35</v>
      </c>
      <c r="K12" s="3">
        <f t="shared" si="0"/>
        <v>186.2</v>
      </c>
    </row>
    <row r="13" spans="1:11">
      <c r="A13" s="10">
        <f t="shared" si="1"/>
        <v>10</v>
      </c>
      <c r="B13" s="2" t="s">
        <v>20</v>
      </c>
      <c r="C13" s="2" t="s">
        <v>48</v>
      </c>
      <c r="D13" s="2" t="s">
        <v>21</v>
      </c>
      <c r="E13" s="5" t="s">
        <v>78</v>
      </c>
      <c r="F13" s="2" t="s">
        <v>71</v>
      </c>
      <c r="G13" s="7" t="s">
        <v>60</v>
      </c>
      <c r="H13" s="2">
        <v>34</v>
      </c>
      <c r="I13" s="3">
        <f>VLOOKUP(F13,'[1]KORAS INDIA'!$C$4:$D$77,2,FALSE)</f>
        <v>106.05</v>
      </c>
      <c r="J13" s="3">
        <v>35</v>
      </c>
      <c r="K13" s="3">
        <f t="shared" si="0"/>
        <v>3640.7</v>
      </c>
    </row>
    <row r="14" spans="1:11">
      <c r="A14" s="10">
        <f t="shared" si="1"/>
        <v>11</v>
      </c>
      <c r="B14" s="2" t="s">
        <v>22</v>
      </c>
      <c r="C14" s="2" t="s">
        <v>50</v>
      </c>
      <c r="D14" s="2" t="s">
        <v>24</v>
      </c>
      <c r="E14" s="5" t="s">
        <v>78</v>
      </c>
      <c r="F14" s="2" t="s">
        <v>72</v>
      </c>
      <c r="G14" s="7" t="s">
        <v>60</v>
      </c>
      <c r="H14" s="2">
        <v>12</v>
      </c>
      <c r="I14" s="3">
        <f>VLOOKUP(F14,'[1]KORAS INDIA'!$C$4:$D$77,2,FALSE)</f>
        <v>52.5</v>
      </c>
      <c r="J14" s="3">
        <v>35</v>
      </c>
      <c r="K14" s="3">
        <f t="shared" si="0"/>
        <v>665</v>
      </c>
    </row>
    <row r="15" spans="1:11">
      <c r="A15" s="10">
        <f t="shared" si="1"/>
        <v>12</v>
      </c>
      <c r="B15" s="2" t="s">
        <v>22</v>
      </c>
      <c r="C15" s="2" t="s">
        <v>49</v>
      </c>
      <c r="D15" s="2" t="s">
        <v>23</v>
      </c>
      <c r="E15" s="5" t="s">
        <v>78</v>
      </c>
      <c r="F15" s="2" t="s">
        <v>65</v>
      </c>
      <c r="G15" s="7" t="s">
        <v>60</v>
      </c>
      <c r="H15" s="2">
        <v>7</v>
      </c>
      <c r="I15" s="3">
        <f>VLOOKUP(F15,'[1]KORAS INDIA'!$C$4:$D$77,2,FALSE)</f>
        <v>78.75</v>
      </c>
      <c r="J15" s="3">
        <v>35</v>
      </c>
      <c r="K15" s="3">
        <f t="shared" si="0"/>
        <v>586.25</v>
      </c>
    </row>
    <row r="16" spans="1:11">
      <c r="A16" s="10">
        <f t="shared" si="1"/>
        <v>13</v>
      </c>
      <c r="B16" s="2" t="s">
        <v>25</v>
      </c>
      <c r="C16" s="2" t="s">
        <v>51</v>
      </c>
      <c r="D16" s="2" t="s">
        <v>26</v>
      </c>
      <c r="E16" s="5" t="s">
        <v>78</v>
      </c>
      <c r="F16" s="2" t="s">
        <v>73</v>
      </c>
      <c r="G16" s="7" t="s">
        <v>60</v>
      </c>
      <c r="H16" s="2">
        <v>7</v>
      </c>
      <c r="I16" s="3">
        <f>VLOOKUP(F16,'[1]KORAS INDIA'!$C$4:$D$77,2,FALSE)</f>
        <v>61.95</v>
      </c>
      <c r="J16" s="3">
        <v>35</v>
      </c>
      <c r="K16" s="3">
        <f t="shared" si="0"/>
        <v>468.65000000000003</v>
      </c>
    </row>
    <row r="17" spans="1:11">
      <c r="A17" s="10">
        <f t="shared" si="1"/>
        <v>14</v>
      </c>
      <c r="B17" s="2" t="s">
        <v>27</v>
      </c>
      <c r="C17" s="2" t="s">
        <v>52</v>
      </c>
      <c r="D17" s="2" t="s">
        <v>28</v>
      </c>
      <c r="E17" s="5" t="s">
        <v>78</v>
      </c>
      <c r="F17" s="2" t="s">
        <v>74</v>
      </c>
      <c r="G17" s="7" t="s">
        <v>60</v>
      </c>
      <c r="H17" s="2">
        <v>8</v>
      </c>
      <c r="I17" s="3">
        <f>VLOOKUP(F17,'[1]KORAS INDIA'!$C$4:$D$77,2,FALSE)</f>
        <v>52.5</v>
      </c>
      <c r="J17" s="3">
        <v>35</v>
      </c>
      <c r="K17" s="3">
        <f t="shared" si="0"/>
        <v>455</v>
      </c>
    </row>
    <row r="18" spans="1:11">
      <c r="A18" s="10">
        <f t="shared" si="1"/>
        <v>15</v>
      </c>
      <c r="B18" s="2" t="s">
        <v>29</v>
      </c>
      <c r="C18" s="2" t="s">
        <v>55</v>
      </c>
      <c r="D18" s="2" t="s">
        <v>32</v>
      </c>
      <c r="E18" s="5" t="s">
        <v>78</v>
      </c>
      <c r="F18" s="2" t="s">
        <v>68</v>
      </c>
      <c r="G18" s="7" t="s">
        <v>60</v>
      </c>
      <c r="H18" s="2">
        <v>9</v>
      </c>
      <c r="I18" s="3">
        <f>VLOOKUP(F18,'[1]KORAS INDIA'!$C$4:$D$77,2,FALSE)</f>
        <v>90.3</v>
      </c>
      <c r="J18" s="3">
        <v>35</v>
      </c>
      <c r="K18" s="3">
        <f t="shared" si="0"/>
        <v>847.69999999999993</v>
      </c>
    </row>
    <row r="19" spans="1:11">
      <c r="A19" s="10">
        <f t="shared" si="1"/>
        <v>16</v>
      </c>
      <c r="B19" s="2" t="s">
        <v>29</v>
      </c>
      <c r="C19" s="2" t="s">
        <v>54</v>
      </c>
      <c r="D19" s="2" t="s">
        <v>31</v>
      </c>
      <c r="E19" s="5" t="s">
        <v>78</v>
      </c>
      <c r="F19" s="2" t="s">
        <v>75</v>
      </c>
      <c r="G19" s="7" t="s">
        <v>60</v>
      </c>
      <c r="H19" s="2">
        <v>10</v>
      </c>
      <c r="I19" s="3">
        <f>VLOOKUP(F19,'[1]KORAS INDIA'!$C$4:$D$77,2,FALSE)</f>
        <v>52.5</v>
      </c>
      <c r="J19" s="3">
        <v>35</v>
      </c>
      <c r="K19" s="3">
        <f t="shared" si="0"/>
        <v>560</v>
      </c>
    </row>
    <row r="20" spans="1:11">
      <c r="A20" s="10">
        <f t="shared" si="1"/>
        <v>17</v>
      </c>
      <c r="B20" s="2" t="s">
        <v>29</v>
      </c>
      <c r="C20" s="2" t="s">
        <v>53</v>
      </c>
      <c r="D20" s="2" t="s">
        <v>30</v>
      </c>
      <c r="E20" s="5" t="s">
        <v>78</v>
      </c>
      <c r="F20" s="2" t="s">
        <v>75</v>
      </c>
      <c r="G20" s="7" t="s">
        <v>60</v>
      </c>
      <c r="H20" s="2">
        <v>7</v>
      </c>
      <c r="I20" s="3">
        <f>VLOOKUP(F20,'[1]KORAS INDIA'!$C$4:$D$77,2,FALSE)</f>
        <v>52.5</v>
      </c>
      <c r="J20" s="3">
        <v>35</v>
      </c>
      <c r="K20" s="3">
        <f t="shared" si="0"/>
        <v>402.5</v>
      </c>
    </row>
    <row r="21" spans="1:11">
      <c r="A21" s="10">
        <f t="shared" si="1"/>
        <v>18</v>
      </c>
      <c r="B21" s="2" t="s">
        <v>29</v>
      </c>
      <c r="C21" s="2" t="s">
        <v>56</v>
      </c>
      <c r="D21" s="2" t="s">
        <v>33</v>
      </c>
      <c r="E21" s="5" t="s">
        <v>78</v>
      </c>
      <c r="F21" s="2" t="s">
        <v>76</v>
      </c>
      <c r="G21" s="7" t="s">
        <v>60</v>
      </c>
      <c r="H21" s="2">
        <v>6</v>
      </c>
      <c r="I21" s="3">
        <f>VLOOKUP(F21,'[1]KORAS INDIA'!$C$4:$D$77,2,FALSE)</f>
        <v>131.25</v>
      </c>
      <c r="J21" s="3">
        <v>35</v>
      </c>
      <c r="K21" s="3">
        <f t="shared" si="0"/>
        <v>822.5</v>
      </c>
    </row>
    <row r="22" spans="1:11">
      <c r="A22" s="10">
        <f t="shared" si="1"/>
        <v>19</v>
      </c>
      <c r="B22" s="2" t="s">
        <v>34</v>
      </c>
      <c r="C22" s="2" t="s">
        <v>58</v>
      </c>
      <c r="D22" s="2" t="s">
        <v>36</v>
      </c>
      <c r="E22" s="5" t="s">
        <v>78</v>
      </c>
      <c r="F22" s="2" t="s">
        <v>77</v>
      </c>
      <c r="G22" s="7" t="s">
        <v>60</v>
      </c>
      <c r="H22" s="2">
        <v>22</v>
      </c>
      <c r="I22" s="3">
        <f>VLOOKUP(F22,'[1]KORAS INDIA'!$C$4:$D$77,2,FALSE)</f>
        <v>61.95</v>
      </c>
      <c r="J22" s="3">
        <v>35</v>
      </c>
      <c r="K22" s="3">
        <f t="shared" si="0"/>
        <v>1397.9</v>
      </c>
    </row>
    <row r="23" spans="1:11">
      <c r="A23" s="10">
        <f t="shared" si="1"/>
        <v>20</v>
      </c>
      <c r="B23" s="2" t="s">
        <v>34</v>
      </c>
      <c r="C23" s="2" t="s">
        <v>57</v>
      </c>
      <c r="D23" s="2" t="s">
        <v>35</v>
      </c>
      <c r="E23" s="5" t="s">
        <v>78</v>
      </c>
      <c r="F23" s="2" t="s">
        <v>65</v>
      </c>
      <c r="G23" s="7" t="s">
        <v>60</v>
      </c>
      <c r="H23" s="2">
        <v>14</v>
      </c>
      <c r="I23" s="3">
        <f>VLOOKUP(F23,'[1]KORAS INDIA'!$C$4:$D$77,2,FALSE)</f>
        <v>78.75</v>
      </c>
      <c r="J23" s="3">
        <v>35</v>
      </c>
      <c r="K23" s="3">
        <f t="shared" si="0"/>
        <v>1137.5</v>
      </c>
    </row>
    <row r="24" spans="1:11">
      <c r="A24" s="12" t="s">
        <v>86</v>
      </c>
      <c r="B24" s="13"/>
      <c r="C24" s="13"/>
      <c r="D24" s="13"/>
      <c r="E24" s="13"/>
      <c r="F24" s="13"/>
      <c r="G24" s="13"/>
      <c r="H24" s="13"/>
      <c r="I24" s="13"/>
      <c r="J24" s="14"/>
      <c r="K24" s="9">
        <f>ROUND(SUM(K4:K23),0)</f>
        <v>16746</v>
      </c>
    </row>
    <row r="25" spans="1:11" s="4" customFormat="1" ht="15" customHeight="1">
      <c r="A25" s="19" t="s">
        <v>37</v>
      </c>
      <c r="B25" s="20"/>
      <c r="C25" s="20"/>
      <c r="D25" s="20"/>
      <c r="E25" s="20"/>
      <c r="F25" s="20"/>
      <c r="G25" s="20"/>
      <c r="H25" s="20"/>
      <c r="I25" s="20"/>
      <c r="J25" s="20"/>
      <c r="K25" s="21"/>
    </row>
    <row r="26" spans="1:11" s="4" customFormat="1" ht="15" customHeight="1">
      <c r="A26" s="19" t="s">
        <v>84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s="4" customFormat="1" ht="30" customHeight="1">
      <c r="A27" s="15" t="s">
        <v>38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</row>
    <row r="28" spans="1:11">
      <c r="H28" s="11">
        <f>SUM(H4:H23)</f>
        <v>218</v>
      </c>
    </row>
  </sheetData>
  <sortState ref="B4:K23">
    <sortCondition ref="B4:B23"/>
    <sortCondition ref="C4:C23"/>
  </sortState>
  <mergeCells count="8">
    <mergeCell ref="A25:K25"/>
    <mergeCell ref="A26:K26"/>
    <mergeCell ref="A27:K27"/>
    <mergeCell ref="A24:J24"/>
    <mergeCell ref="H1:K1"/>
    <mergeCell ref="H2:K2"/>
    <mergeCell ref="A1:G1"/>
    <mergeCell ref="A2:G2"/>
  </mergeCells>
  <pageMargins left="0.35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2024-06-13T07:29:51Z</cp:lastPrinted>
  <dcterms:created xsi:type="dcterms:W3CDTF">2024-06-11T11:48:38Z</dcterms:created>
  <dcterms:modified xsi:type="dcterms:W3CDTF">2024-06-13T07:29:58Z</dcterms:modified>
</cp:coreProperties>
</file>