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8" i="1"/>
  <c r="M4"/>
  <c r="M16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4"/>
</calcChain>
</file>

<file path=xl/sharedStrings.xml><?xml version="1.0" encoding="utf-8"?>
<sst xmlns="http://schemas.openxmlformats.org/spreadsheetml/2006/main" count="139" uniqueCount="95">
  <si>
    <t>INVOICE
ATC LOGISTICS,,8984191006
GST No:21CHVPB1842D2ZQ</t>
  </si>
  <si>
    <t>DD</t>
  </si>
  <si>
    <t>02/3/2025</t>
  </si>
  <si>
    <t>3586</t>
  </si>
  <si>
    <t>31/3/2025</t>
  </si>
  <si>
    <t>3621</t>
  </si>
  <si>
    <t>3622/3623</t>
  </si>
  <si>
    <t>209517</t>
  </si>
  <si>
    <t>3620</t>
  </si>
  <si>
    <t>3617</t>
  </si>
  <si>
    <t>28/3/2025</t>
  </si>
  <si>
    <t>3602</t>
  </si>
  <si>
    <t>27/3/2025</t>
  </si>
  <si>
    <t>3603</t>
  </si>
  <si>
    <t>3607</t>
  </si>
  <si>
    <t>26/3/2025</t>
  </si>
  <si>
    <t>3600</t>
  </si>
  <si>
    <t>8463</t>
  </si>
  <si>
    <t>22/3/2025</t>
  </si>
  <si>
    <t>3590/3592</t>
  </si>
  <si>
    <t>7613</t>
  </si>
  <si>
    <t>20/3/2025</t>
  </si>
  <si>
    <t>3598</t>
  </si>
  <si>
    <t>12/3/2025</t>
  </si>
  <si>
    <t>7307</t>
  </si>
  <si>
    <t>03/3/2025</t>
  </si>
  <si>
    <t>3577</t>
  </si>
  <si>
    <t>3570</t>
  </si>
  <si>
    <t>3574</t>
  </si>
  <si>
    <t>3582</t>
  </si>
  <si>
    <t>3583</t>
  </si>
  <si>
    <t>461/463</t>
  </si>
  <si>
    <t>3566</t>
  </si>
  <si>
    <t>3612</t>
  </si>
  <si>
    <t>3614</t>
  </si>
  <si>
    <t>Kindly, verify &amp; confirm within 7 days, else GST will be filed by 20th March, 2025. 
GST to be paid by Consignor under Reverse Charge Mechanism(RCM) as per GST.</t>
  </si>
  <si>
    <t>Thanking you for your business.
ATC LOGISTICS</t>
  </si>
  <si>
    <t>JAA/04339</t>
  </si>
  <si>
    <t>JAA/04665</t>
  </si>
  <si>
    <t>JAA/04664</t>
  </si>
  <si>
    <t>JAA/04663</t>
  </si>
  <si>
    <t>JAA/04662</t>
  </si>
  <si>
    <t>JAA/04661</t>
  </si>
  <si>
    <t>JAA/04626</t>
  </si>
  <si>
    <t>JAA/04623</t>
  </si>
  <si>
    <t>JAA/04622</t>
  </si>
  <si>
    <t>JAA/04583</t>
  </si>
  <si>
    <t>JAA/04613</t>
  </si>
  <si>
    <t>JAA/04550</t>
  </si>
  <si>
    <t>JAA/04549</t>
  </si>
  <si>
    <t>JAA/04542</t>
  </si>
  <si>
    <t>JAA/04450</t>
  </si>
  <si>
    <t>JAA/04350</t>
  </si>
  <si>
    <t>JAA/04349</t>
  </si>
  <si>
    <t>JAA/04347</t>
  </si>
  <si>
    <t>JAA/04348</t>
  </si>
  <si>
    <t>JAA/04346</t>
  </si>
  <si>
    <t>JAA/04338</t>
  </si>
  <si>
    <t>JAA/04345</t>
  </si>
  <si>
    <t>JAA/04666</t>
  </si>
  <si>
    <t>JAA/04681</t>
  </si>
  <si>
    <t>KALAPATHAR</t>
  </si>
  <si>
    <t>TITILAGARH</t>
  </si>
  <si>
    <t>RAYAGADA</t>
  </si>
  <si>
    <t>GUNUPUR</t>
  </si>
  <si>
    <t>JUNAGARH</t>
  </si>
  <si>
    <t>BARIPADA</t>
  </si>
  <si>
    <t>JAJPUR TOWN</t>
  </si>
  <si>
    <t>BALASORE</t>
  </si>
  <si>
    <t>DHENKANAL</t>
  </si>
  <si>
    <t>PURI</t>
  </si>
  <si>
    <t>BHADRAK</t>
  </si>
  <si>
    <t>KOTPAD</t>
  </si>
  <si>
    <t>NABARANGPUR</t>
  </si>
  <si>
    <t>JEYPORE</t>
  </si>
  <si>
    <t>SAMBALPUR</t>
  </si>
  <si>
    <t>DUBURI</t>
  </si>
  <si>
    <t>BINKA</t>
  </si>
  <si>
    <t>BANKI</t>
  </si>
  <si>
    <t>CTC</t>
  </si>
  <si>
    <t>SL</t>
  </si>
  <si>
    <t>DATE</t>
  </si>
  <si>
    <t>LR NO</t>
  </si>
  <si>
    <t>FROM</t>
  </si>
  <si>
    <t>TO</t>
  </si>
  <si>
    <t>INV NO</t>
  </si>
  <si>
    <t>CAEE</t>
  </si>
  <si>
    <t>WEIGHT</t>
  </si>
  <si>
    <t xml:space="preserve">HARTEX RUBBER PVT LTD
Address:JAGATPUR PLOT NO-1047/1151,KHAIRA THANA-TANGI JAGATPUR,,7978949736
GST No:21AABCK1284C1Z7
</t>
  </si>
  <si>
    <t>RATE</t>
  </si>
  <si>
    <t>HAM</t>
  </si>
  <si>
    <t>LR</t>
  </si>
  <si>
    <t>AMOUNT</t>
  </si>
  <si>
    <t>(RUPEES SEVENTEEN THOUSAND SIX HUNDRED SEVENTY TWO ONLY)</t>
  </si>
  <si>
    <t xml:space="preserve">Bill Date: 31/03/2025
Bill MP : 5191
Total Amount:17672.00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</si>
</sst>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8</xdr:col>
      <xdr:colOff>104775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23825"/>
          <a:ext cx="44862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5.25" customHeight="1">
      <c r="A2" s="17" t="s">
        <v>88</v>
      </c>
      <c r="B2" s="18"/>
      <c r="C2" s="18"/>
      <c r="D2" s="18"/>
      <c r="E2" s="18"/>
      <c r="F2" s="18"/>
      <c r="G2" s="18"/>
      <c r="H2" s="18"/>
      <c r="I2" s="19"/>
      <c r="J2" s="20" t="s">
        <v>94</v>
      </c>
      <c r="K2" s="20"/>
      <c r="L2" s="20"/>
      <c r="M2" s="20"/>
    </row>
    <row r="3" spans="1:13" s="10" customFormat="1">
      <c r="A3" s="5" t="s">
        <v>80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9" t="s">
        <v>89</v>
      </c>
      <c r="J3" s="9" t="s">
        <v>90</v>
      </c>
      <c r="K3" s="9" t="s">
        <v>1</v>
      </c>
      <c r="L3" s="9" t="s">
        <v>91</v>
      </c>
      <c r="M3" s="9" t="s">
        <v>92</v>
      </c>
    </row>
    <row r="4" spans="1:13">
      <c r="A4" s="4">
        <v>1</v>
      </c>
      <c r="B4" s="4" t="s">
        <v>2</v>
      </c>
      <c r="C4" s="4" t="s">
        <v>37</v>
      </c>
      <c r="D4" s="8" t="s">
        <v>79</v>
      </c>
      <c r="E4" s="4" t="s">
        <v>61</v>
      </c>
      <c r="F4" s="4" t="s">
        <v>3</v>
      </c>
      <c r="G4" s="4">
        <v>3</v>
      </c>
      <c r="H4" s="4">
        <v>120</v>
      </c>
      <c r="I4" s="6">
        <f>VLOOKUP(E4,'[1]HARTEX RUBBER PVT.LTD.'!$C$6:$D$52,2,FALSE)</f>
        <v>2</v>
      </c>
      <c r="J4" s="6">
        <f>G4*3</f>
        <v>9</v>
      </c>
      <c r="K4" s="6">
        <f>G4*15</f>
        <v>45</v>
      </c>
      <c r="L4" s="6">
        <v>30</v>
      </c>
      <c r="M4" s="6">
        <f>H4*I4+J4+K4+L4</f>
        <v>324</v>
      </c>
    </row>
    <row r="5" spans="1:13">
      <c r="A5" s="4">
        <v>2</v>
      </c>
      <c r="B5" s="4" t="s">
        <v>2</v>
      </c>
      <c r="C5" s="4" t="s">
        <v>57</v>
      </c>
      <c r="D5" s="8" t="s">
        <v>79</v>
      </c>
      <c r="E5" s="4" t="s">
        <v>75</v>
      </c>
      <c r="F5" s="4" t="s">
        <v>31</v>
      </c>
      <c r="G5" s="4">
        <v>4</v>
      </c>
      <c r="H5" s="4">
        <v>200</v>
      </c>
      <c r="I5" s="6">
        <f>VLOOKUP(E5,'[1]HARTEX RUBBER PVT.LTD.'!$C$6:$D$52,2,FALSE)</f>
        <v>2.2999999999999998</v>
      </c>
      <c r="J5" s="6">
        <f t="shared" ref="J5:J27" si="0">G5*3</f>
        <v>12</v>
      </c>
      <c r="K5" s="6">
        <f t="shared" ref="K5:K27" si="1">G5*15</f>
        <v>60</v>
      </c>
      <c r="L5" s="6">
        <v>30</v>
      </c>
      <c r="M5" s="6">
        <f t="shared" ref="M5:M27" si="2">H5*I5+J5+K5+L5</f>
        <v>562</v>
      </c>
    </row>
    <row r="6" spans="1:13">
      <c r="A6" s="4">
        <v>3</v>
      </c>
      <c r="B6" s="4" t="s">
        <v>25</v>
      </c>
      <c r="C6" s="4" t="s">
        <v>52</v>
      </c>
      <c r="D6" s="8" t="s">
        <v>79</v>
      </c>
      <c r="E6" s="4" t="s">
        <v>71</v>
      </c>
      <c r="F6" s="4" t="s">
        <v>26</v>
      </c>
      <c r="G6" s="4">
        <v>1</v>
      </c>
      <c r="H6" s="4">
        <v>40</v>
      </c>
      <c r="I6" s="6">
        <f>VLOOKUP(E6,'[1]HARTEX RUBBER PVT.LTD.'!$C$6:$D$52,2,FALSE)</f>
        <v>2</v>
      </c>
      <c r="J6" s="6">
        <f t="shared" si="0"/>
        <v>3</v>
      </c>
      <c r="K6" s="6">
        <f t="shared" si="1"/>
        <v>15</v>
      </c>
      <c r="L6" s="6">
        <v>30</v>
      </c>
      <c r="M6" s="6">
        <f t="shared" si="2"/>
        <v>128</v>
      </c>
    </row>
    <row r="7" spans="1:13">
      <c r="A7" s="4">
        <v>4</v>
      </c>
      <c r="B7" s="4" t="s">
        <v>25</v>
      </c>
      <c r="C7" s="4" t="s">
        <v>53</v>
      </c>
      <c r="D7" s="8" t="s">
        <v>79</v>
      </c>
      <c r="E7" s="4" t="s">
        <v>72</v>
      </c>
      <c r="F7" s="4" t="s">
        <v>27</v>
      </c>
      <c r="G7" s="4">
        <v>3</v>
      </c>
      <c r="H7" s="4">
        <v>150</v>
      </c>
      <c r="I7" s="6">
        <f>VLOOKUP(E7,'[1]HARTEX RUBBER PVT.LTD.'!$C$6:$D$52,2,FALSE)</f>
        <v>4.5</v>
      </c>
      <c r="J7" s="6">
        <f t="shared" si="0"/>
        <v>9</v>
      </c>
      <c r="K7" s="6">
        <f t="shared" si="1"/>
        <v>45</v>
      </c>
      <c r="L7" s="6">
        <v>30</v>
      </c>
      <c r="M7" s="6">
        <f t="shared" si="2"/>
        <v>759</v>
      </c>
    </row>
    <row r="8" spans="1:13">
      <c r="A8" s="4">
        <v>5</v>
      </c>
      <c r="B8" s="4" t="s">
        <v>25</v>
      </c>
      <c r="C8" s="4" t="s">
        <v>54</v>
      </c>
      <c r="D8" s="8" t="s">
        <v>79</v>
      </c>
      <c r="E8" s="4" t="s">
        <v>73</v>
      </c>
      <c r="F8" s="4" t="s">
        <v>28</v>
      </c>
      <c r="G8" s="4">
        <v>2</v>
      </c>
      <c r="H8" s="4">
        <v>80</v>
      </c>
      <c r="I8" s="6">
        <f>VLOOKUP(E8,'[1]HARTEX RUBBER PVT.LTD.'!$C$6:$D$52,2,FALSE)</f>
        <v>4</v>
      </c>
      <c r="J8" s="6">
        <f t="shared" si="0"/>
        <v>6</v>
      </c>
      <c r="K8" s="6">
        <f t="shared" si="1"/>
        <v>30</v>
      </c>
      <c r="L8" s="6">
        <v>30</v>
      </c>
      <c r="M8" s="6">
        <f t="shared" si="2"/>
        <v>386</v>
      </c>
    </row>
    <row r="9" spans="1:13">
      <c r="A9" s="4">
        <v>6</v>
      </c>
      <c r="B9" s="4" t="s">
        <v>25</v>
      </c>
      <c r="C9" s="4" t="s">
        <v>55</v>
      </c>
      <c r="D9" s="8" t="s">
        <v>79</v>
      </c>
      <c r="E9" s="4" t="s">
        <v>74</v>
      </c>
      <c r="F9" s="4" t="s">
        <v>29</v>
      </c>
      <c r="G9" s="4">
        <v>1</v>
      </c>
      <c r="H9" s="4">
        <v>50</v>
      </c>
      <c r="I9" s="6">
        <f>VLOOKUP(E9,'[1]HARTEX RUBBER PVT.LTD.'!$C$6:$D$52,2,FALSE)</f>
        <v>3.5</v>
      </c>
      <c r="J9" s="6">
        <f t="shared" si="0"/>
        <v>3</v>
      </c>
      <c r="K9" s="6">
        <f t="shared" si="1"/>
        <v>15</v>
      </c>
      <c r="L9" s="6">
        <v>30</v>
      </c>
      <c r="M9" s="6">
        <f t="shared" si="2"/>
        <v>223</v>
      </c>
    </row>
    <row r="10" spans="1:13">
      <c r="A10" s="4">
        <v>7</v>
      </c>
      <c r="B10" s="4" t="s">
        <v>25</v>
      </c>
      <c r="C10" s="4" t="s">
        <v>56</v>
      </c>
      <c r="D10" s="8" t="s">
        <v>79</v>
      </c>
      <c r="E10" s="4" t="s">
        <v>64</v>
      </c>
      <c r="F10" s="4" t="s">
        <v>30</v>
      </c>
      <c r="G10" s="4">
        <v>1</v>
      </c>
      <c r="H10" s="4">
        <v>50</v>
      </c>
      <c r="I10" s="6">
        <f>VLOOKUP(E10,'[1]HARTEX RUBBER PVT.LTD.'!$C$6:$D$52,2,FALSE)</f>
        <v>4</v>
      </c>
      <c r="J10" s="6">
        <f t="shared" si="0"/>
        <v>3</v>
      </c>
      <c r="K10" s="6">
        <f t="shared" si="1"/>
        <v>15</v>
      </c>
      <c r="L10" s="6">
        <v>30</v>
      </c>
      <c r="M10" s="6">
        <f t="shared" si="2"/>
        <v>248</v>
      </c>
    </row>
    <row r="11" spans="1:13">
      <c r="A11" s="4">
        <v>8</v>
      </c>
      <c r="B11" s="4" t="s">
        <v>25</v>
      </c>
      <c r="C11" s="4" t="s">
        <v>58</v>
      </c>
      <c r="D11" s="8" t="s">
        <v>79</v>
      </c>
      <c r="E11" s="4" t="s">
        <v>76</v>
      </c>
      <c r="F11" s="4" t="s">
        <v>32</v>
      </c>
      <c r="G11" s="4">
        <v>3</v>
      </c>
      <c r="H11" s="4">
        <v>150</v>
      </c>
      <c r="I11" s="6">
        <f>VLOOKUP(E11,'[1]HARTEX RUBBER PVT.LTD.'!$C$6:$D$52,2,FALSE)</f>
        <v>2</v>
      </c>
      <c r="J11" s="6">
        <f t="shared" si="0"/>
        <v>9</v>
      </c>
      <c r="K11" s="6">
        <f t="shared" si="1"/>
        <v>45</v>
      </c>
      <c r="L11" s="6">
        <v>30</v>
      </c>
      <c r="M11" s="6">
        <f t="shared" si="2"/>
        <v>384</v>
      </c>
    </row>
    <row r="12" spans="1:13">
      <c r="A12" s="4">
        <v>9</v>
      </c>
      <c r="B12" s="4" t="s">
        <v>23</v>
      </c>
      <c r="C12" s="4" t="s">
        <v>51</v>
      </c>
      <c r="D12" s="8" t="s">
        <v>79</v>
      </c>
      <c r="E12" s="4" t="s">
        <v>66</v>
      </c>
      <c r="F12" s="4" t="s">
        <v>24</v>
      </c>
      <c r="G12" s="4">
        <v>1</v>
      </c>
      <c r="H12" s="4">
        <v>50</v>
      </c>
      <c r="I12" s="6">
        <f>VLOOKUP(E12,'[1]HARTEX RUBBER PVT.LTD.'!$C$6:$D$52,2,FALSE)</f>
        <v>2.2999999999999998</v>
      </c>
      <c r="J12" s="6">
        <f t="shared" si="0"/>
        <v>3</v>
      </c>
      <c r="K12" s="6">
        <f t="shared" si="1"/>
        <v>15</v>
      </c>
      <c r="L12" s="6">
        <v>30</v>
      </c>
      <c r="M12" s="6">
        <f t="shared" si="2"/>
        <v>163</v>
      </c>
    </row>
    <row r="13" spans="1:13">
      <c r="A13" s="4">
        <v>10</v>
      </c>
      <c r="B13" s="4" t="s">
        <v>21</v>
      </c>
      <c r="C13" s="4" t="s">
        <v>50</v>
      </c>
      <c r="D13" s="8" t="s">
        <v>79</v>
      </c>
      <c r="E13" s="4" t="s">
        <v>70</v>
      </c>
      <c r="F13" s="4" t="s">
        <v>22</v>
      </c>
      <c r="G13" s="4">
        <v>2</v>
      </c>
      <c r="H13" s="4">
        <v>100</v>
      </c>
      <c r="I13" s="6">
        <f>VLOOKUP(E13,'[1]HARTEX RUBBER PVT.LTD.'!$C$6:$D$52,2,FALSE)</f>
        <v>2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266</v>
      </c>
    </row>
    <row r="14" spans="1:13">
      <c r="A14" s="4">
        <v>11</v>
      </c>
      <c r="B14" s="4" t="s">
        <v>18</v>
      </c>
      <c r="C14" s="4" t="s">
        <v>48</v>
      </c>
      <c r="D14" s="8" t="s">
        <v>79</v>
      </c>
      <c r="E14" s="4" t="s">
        <v>69</v>
      </c>
      <c r="F14" s="4" t="s">
        <v>19</v>
      </c>
      <c r="G14" s="4">
        <v>12</v>
      </c>
      <c r="H14" s="4">
        <v>580</v>
      </c>
      <c r="I14" s="6">
        <f>VLOOKUP(E14,'[1]HARTEX RUBBER PVT.LTD.'!$C$6:$D$52,2,FALSE)</f>
        <v>2</v>
      </c>
      <c r="J14" s="6">
        <f t="shared" si="0"/>
        <v>36</v>
      </c>
      <c r="K14" s="6">
        <f t="shared" si="1"/>
        <v>180</v>
      </c>
      <c r="L14" s="6">
        <v>30</v>
      </c>
      <c r="M14" s="6">
        <f t="shared" si="2"/>
        <v>1406</v>
      </c>
    </row>
    <row r="15" spans="1:13">
      <c r="A15" s="4">
        <v>12</v>
      </c>
      <c r="B15" s="4" t="s">
        <v>18</v>
      </c>
      <c r="C15" s="4" t="s">
        <v>49</v>
      </c>
      <c r="D15" s="8" t="s">
        <v>79</v>
      </c>
      <c r="E15" s="4" t="s">
        <v>65</v>
      </c>
      <c r="F15" s="4" t="s">
        <v>20</v>
      </c>
      <c r="G15" s="4">
        <v>10</v>
      </c>
      <c r="H15" s="4">
        <v>500</v>
      </c>
      <c r="I15" s="6">
        <f>VLOOKUP(E15,'[1]HARTEX RUBBER PVT.LTD.'!$C$6:$D$52,2,FALSE)</f>
        <v>3</v>
      </c>
      <c r="J15" s="6">
        <f t="shared" si="0"/>
        <v>30</v>
      </c>
      <c r="K15" s="6">
        <f t="shared" si="1"/>
        <v>150</v>
      </c>
      <c r="L15" s="6">
        <v>30</v>
      </c>
      <c r="M15" s="6">
        <f t="shared" si="2"/>
        <v>1710</v>
      </c>
    </row>
    <row r="16" spans="1:13">
      <c r="A16" s="4">
        <v>13</v>
      </c>
      <c r="B16" s="4" t="s">
        <v>15</v>
      </c>
      <c r="C16" s="4" t="s">
        <v>46</v>
      </c>
      <c r="D16" s="8" t="s">
        <v>79</v>
      </c>
      <c r="E16" s="4" t="s">
        <v>67</v>
      </c>
      <c r="F16" s="4" t="s">
        <v>16</v>
      </c>
      <c r="G16" s="4">
        <v>2</v>
      </c>
      <c r="H16" s="4">
        <v>80</v>
      </c>
      <c r="I16" s="6">
        <v>2</v>
      </c>
      <c r="J16" s="6">
        <f t="shared" si="0"/>
        <v>6</v>
      </c>
      <c r="K16" s="6">
        <f t="shared" si="1"/>
        <v>30</v>
      </c>
      <c r="L16" s="6">
        <v>30</v>
      </c>
      <c r="M16" s="6">
        <f t="shared" si="2"/>
        <v>226</v>
      </c>
    </row>
    <row r="17" spans="1:13">
      <c r="A17" s="4">
        <v>14</v>
      </c>
      <c r="B17" s="4" t="s">
        <v>12</v>
      </c>
      <c r="C17" s="4" t="s">
        <v>44</v>
      </c>
      <c r="D17" s="8" t="s">
        <v>79</v>
      </c>
      <c r="E17" s="4" t="s">
        <v>62</v>
      </c>
      <c r="F17" s="4" t="s">
        <v>13</v>
      </c>
      <c r="G17" s="4">
        <v>2</v>
      </c>
      <c r="H17" s="4">
        <v>100</v>
      </c>
      <c r="I17" s="6">
        <f>VLOOKUP(E17,'[1]HARTEX RUBBER PVT.LTD.'!$C$6:$D$52,2,FALSE)</f>
        <v>4</v>
      </c>
      <c r="J17" s="6">
        <f t="shared" si="0"/>
        <v>6</v>
      </c>
      <c r="K17" s="6">
        <f t="shared" si="1"/>
        <v>30</v>
      </c>
      <c r="L17" s="6">
        <v>30</v>
      </c>
      <c r="M17" s="6">
        <f t="shared" si="2"/>
        <v>466</v>
      </c>
    </row>
    <row r="18" spans="1:13">
      <c r="A18" s="4">
        <v>15</v>
      </c>
      <c r="B18" s="4" t="s">
        <v>12</v>
      </c>
      <c r="C18" s="4" t="s">
        <v>45</v>
      </c>
      <c r="D18" s="8" t="s">
        <v>79</v>
      </c>
      <c r="E18" s="4" t="s">
        <v>64</v>
      </c>
      <c r="F18" s="4" t="s">
        <v>14</v>
      </c>
      <c r="G18" s="4">
        <v>2</v>
      </c>
      <c r="H18" s="4">
        <v>80</v>
      </c>
      <c r="I18" s="6">
        <f>VLOOKUP(E18,'[1]HARTEX RUBBER PVT.LTD.'!$C$6:$D$52,2,FALSE)</f>
        <v>4</v>
      </c>
      <c r="J18" s="6">
        <f t="shared" si="0"/>
        <v>6</v>
      </c>
      <c r="K18" s="6">
        <f t="shared" si="1"/>
        <v>30</v>
      </c>
      <c r="L18" s="6">
        <v>30</v>
      </c>
      <c r="M18" s="6">
        <f t="shared" si="2"/>
        <v>386</v>
      </c>
    </row>
    <row r="19" spans="1:13">
      <c r="A19" s="4">
        <v>16</v>
      </c>
      <c r="B19" s="4" t="s">
        <v>10</v>
      </c>
      <c r="C19" s="4" t="s">
        <v>43</v>
      </c>
      <c r="D19" s="8" t="s">
        <v>79</v>
      </c>
      <c r="E19" s="4" t="s">
        <v>66</v>
      </c>
      <c r="F19" s="4" t="s">
        <v>11</v>
      </c>
      <c r="G19" s="4">
        <v>1</v>
      </c>
      <c r="H19" s="4">
        <v>50</v>
      </c>
      <c r="I19" s="6">
        <f>VLOOKUP(E19,'[1]HARTEX RUBBER PVT.LTD.'!$C$6:$D$52,2,FALSE)</f>
        <v>2.2999999999999998</v>
      </c>
      <c r="J19" s="6">
        <f t="shared" si="0"/>
        <v>3</v>
      </c>
      <c r="K19" s="6">
        <f t="shared" si="1"/>
        <v>15</v>
      </c>
      <c r="L19" s="6">
        <v>30</v>
      </c>
      <c r="M19" s="6">
        <f t="shared" si="2"/>
        <v>163</v>
      </c>
    </row>
    <row r="20" spans="1:13">
      <c r="A20" s="4">
        <v>17</v>
      </c>
      <c r="B20" s="4" t="s">
        <v>10</v>
      </c>
      <c r="C20" s="4" t="s">
        <v>47</v>
      </c>
      <c r="D20" s="8" t="s">
        <v>79</v>
      </c>
      <c r="E20" s="4" t="s">
        <v>68</v>
      </c>
      <c r="F20" s="4" t="s">
        <v>17</v>
      </c>
      <c r="G20" s="4">
        <v>14</v>
      </c>
      <c r="H20" s="4">
        <v>550</v>
      </c>
      <c r="I20" s="6">
        <f>VLOOKUP(E20,'[1]HARTEX RUBBER PVT.LTD.'!$C$6:$D$52,2,FALSE)</f>
        <v>2</v>
      </c>
      <c r="J20" s="6">
        <f t="shared" si="0"/>
        <v>42</v>
      </c>
      <c r="K20" s="6">
        <f t="shared" si="1"/>
        <v>210</v>
      </c>
      <c r="L20" s="6">
        <v>30</v>
      </c>
      <c r="M20" s="6">
        <f t="shared" si="2"/>
        <v>1382</v>
      </c>
    </row>
    <row r="21" spans="1:13">
      <c r="A21" s="4">
        <v>18</v>
      </c>
      <c r="B21" s="4" t="s">
        <v>4</v>
      </c>
      <c r="C21" s="4" t="s">
        <v>38</v>
      </c>
      <c r="D21" s="8" t="s">
        <v>79</v>
      </c>
      <c r="E21" s="4" t="s">
        <v>62</v>
      </c>
      <c r="F21" s="4" t="s">
        <v>5</v>
      </c>
      <c r="G21" s="4">
        <v>3</v>
      </c>
      <c r="H21" s="4">
        <v>150</v>
      </c>
      <c r="I21" s="6">
        <f>VLOOKUP(E21,'[1]HARTEX RUBBER PVT.LTD.'!$C$6:$D$52,2,FALSE)</f>
        <v>4</v>
      </c>
      <c r="J21" s="6">
        <f t="shared" si="0"/>
        <v>9</v>
      </c>
      <c r="K21" s="6">
        <f t="shared" si="1"/>
        <v>45</v>
      </c>
      <c r="L21" s="6">
        <v>30</v>
      </c>
      <c r="M21" s="6">
        <f t="shared" si="2"/>
        <v>684</v>
      </c>
    </row>
    <row r="22" spans="1:13">
      <c r="A22" s="4">
        <v>19</v>
      </c>
      <c r="B22" s="4" t="s">
        <v>4</v>
      </c>
      <c r="C22" s="4" t="s">
        <v>39</v>
      </c>
      <c r="D22" s="8" t="s">
        <v>79</v>
      </c>
      <c r="E22" s="4" t="s">
        <v>63</v>
      </c>
      <c r="F22" s="4" t="s">
        <v>6</v>
      </c>
      <c r="G22" s="4">
        <v>21</v>
      </c>
      <c r="H22" s="4">
        <v>1000</v>
      </c>
      <c r="I22" s="6">
        <f>VLOOKUP(E22,'[1]HARTEX RUBBER PVT.LTD.'!$C$6:$D$52,2,FALSE)</f>
        <v>3</v>
      </c>
      <c r="J22" s="6">
        <f t="shared" si="0"/>
        <v>63</v>
      </c>
      <c r="K22" s="6">
        <f t="shared" si="1"/>
        <v>315</v>
      </c>
      <c r="L22" s="6">
        <v>30</v>
      </c>
      <c r="M22" s="6">
        <f t="shared" si="2"/>
        <v>3408</v>
      </c>
    </row>
    <row r="23" spans="1:13">
      <c r="A23" s="4">
        <v>20</v>
      </c>
      <c r="B23" s="4" t="s">
        <v>4</v>
      </c>
      <c r="C23" s="4" t="s">
        <v>40</v>
      </c>
      <c r="D23" s="8" t="s">
        <v>79</v>
      </c>
      <c r="E23" s="4" t="s">
        <v>63</v>
      </c>
      <c r="F23" s="4" t="s">
        <v>7</v>
      </c>
      <c r="G23" s="4">
        <v>5</v>
      </c>
      <c r="H23" s="4">
        <v>220</v>
      </c>
      <c r="I23" s="6">
        <f>VLOOKUP(E23,'[1]HARTEX RUBBER PVT.LTD.'!$C$6:$D$52,2,FALSE)</f>
        <v>3</v>
      </c>
      <c r="J23" s="6">
        <f t="shared" si="0"/>
        <v>15</v>
      </c>
      <c r="K23" s="6">
        <f t="shared" si="1"/>
        <v>75</v>
      </c>
      <c r="L23" s="6">
        <v>30</v>
      </c>
      <c r="M23" s="6">
        <f t="shared" si="2"/>
        <v>780</v>
      </c>
    </row>
    <row r="24" spans="1:13">
      <c r="A24" s="4">
        <v>21</v>
      </c>
      <c r="B24" s="4" t="s">
        <v>4</v>
      </c>
      <c r="C24" s="4" t="s">
        <v>41</v>
      </c>
      <c r="D24" s="8" t="s">
        <v>79</v>
      </c>
      <c r="E24" s="4" t="s">
        <v>64</v>
      </c>
      <c r="F24" s="4" t="s">
        <v>8</v>
      </c>
      <c r="G24" s="4">
        <v>2</v>
      </c>
      <c r="H24" s="4">
        <v>80</v>
      </c>
      <c r="I24" s="6">
        <f>VLOOKUP(E24,'[1]HARTEX RUBBER PVT.LTD.'!$C$6:$D$52,2,FALSE)</f>
        <v>4</v>
      </c>
      <c r="J24" s="6">
        <f t="shared" si="0"/>
        <v>6</v>
      </c>
      <c r="K24" s="6">
        <f t="shared" si="1"/>
        <v>30</v>
      </c>
      <c r="L24" s="6">
        <v>30</v>
      </c>
      <c r="M24" s="6">
        <f t="shared" si="2"/>
        <v>386</v>
      </c>
    </row>
    <row r="25" spans="1:13">
      <c r="A25" s="4">
        <v>22</v>
      </c>
      <c r="B25" s="4" t="s">
        <v>4</v>
      </c>
      <c r="C25" s="4" t="s">
        <v>42</v>
      </c>
      <c r="D25" s="8" t="s">
        <v>79</v>
      </c>
      <c r="E25" s="4" t="s">
        <v>65</v>
      </c>
      <c r="F25" s="4" t="s">
        <v>9</v>
      </c>
      <c r="G25" s="4">
        <v>2</v>
      </c>
      <c r="H25" s="4">
        <v>100</v>
      </c>
      <c r="I25" s="6">
        <f>VLOOKUP(E25,'[1]HARTEX RUBBER PVT.LTD.'!$C$6:$D$52,2,FALSE)</f>
        <v>3</v>
      </c>
      <c r="J25" s="6">
        <f t="shared" si="0"/>
        <v>6</v>
      </c>
      <c r="K25" s="6">
        <f t="shared" si="1"/>
        <v>30</v>
      </c>
      <c r="L25" s="6">
        <v>30</v>
      </c>
      <c r="M25" s="6">
        <f t="shared" si="2"/>
        <v>366</v>
      </c>
    </row>
    <row r="26" spans="1:13">
      <c r="A26" s="4">
        <v>23</v>
      </c>
      <c r="B26" s="4" t="s">
        <v>4</v>
      </c>
      <c r="C26" s="4" t="s">
        <v>59</v>
      </c>
      <c r="D26" s="8" t="s">
        <v>79</v>
      </c>
      <c r="E26" s="4" t="s">
        <v>77</v>
      </c>
      <c r="F26" s="4" t="s">
        <v>33</v>
      </c>
      <c r="G26" s="4">
        <v>16</v>
      </c>
      <c r="H26" s="4">
        <v>800</v>
      </c>
      <c r="I26" s="6">
        <f>VLOOKUP(E26,'[1]HARTEX RUBBER PVT.LTD.'!$C$6:$D$52,2,FALSE)</f>
        <v>3</v>
      </c>
      <c r="J26" s="6">
        <f t="shared" si="0"/>
        <v>48</v>
      </c>
      <c r="K26" s="6">
        <f t="shared" si="1"/>
        <v>240</v>
      </c>
      <c r="L26" s="6">
        <v>30</v>
      </c>
      <c r="M26" s="6">
        <f t="shared" si="2"/>
        <v>2718</v>
      </c>
    </row>
    <row r="27" spans="1:13">
      <c r="A27" s="4">
        <v>24</v>
      </c>
      <c r="B27" s="4" t="s">
        <v>4</v>
      </c>
      <c r="C27" s="4" t="s">
        <v>60</v>
      </c>
      <c r="D27" s="8" t="s">
        <v>79</v>
      </c>
      <c r="E27" s="4" t="s">
        <v>78</v>
      </c>
      <c r="F27" s="4" t="s">
        <v>34</v>
      </c>
      <c r="G27" s="4">
        <v>1</v>
      </c>
      <c r="H27" s="4">
        <v>50</v>
      </c>
      <c r="I27" s="6">
        <f>VLOOKUP(E27,'[1]HARTEX RUBBER PVT.LTD.'!$C$6:$D$52,2,FALSE)</f>
        <v>2</v>
      </c>
      <c r="J27" s="6">
        <f t="shared" si="0"/>
        <v>3</v>
      </c>
      <c r="K27" s="6">
        <f t="shared" si="1"/>
        <v>15</v>
      </c>
      <c r="L27" s="6">
        <v>30</v>
      </c>
      <c r="M27" s="6">
        <f t="shared" si="2"/>
        <v>148</v>
      </c>
    </row>
    <row r="28" spans="1:13" s="3" customFormat="1">
      <c r="A28" s="11" t="s">
        <v>93</v>
      </c>
      <c r="B28" s="12"/>
      <c r="C28" s="12"/>
      <c r="D28" s="12"/>
      <c r="E28" s="12"/>
      <c r="F28" s="12"/>
      <c r="G28" s="12"/>
      <c r="H28" s="12"/>
      <c r="I28" s="13"/>
      <c r="J28" s="13"/>
      <c r="K28" s="13"/>
      <c r="L28" s="14"/>
      <c r="M28" s="7">
        <f>ROUND(SUM(M4:M27),0)</f>
        <v>17672</v>
      </c>
    </row>
    <row r="29" spans="1:13" s="3" customFormat="1" ht="30" customHeight="1">
      <c r="A29" s="15" t="s">
        <v>35</v>
      </c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6"/>
      <c r="M29" s="16"/>
    </row>
    <row r="30" spans="1:13" s="3" customFormat="1" ht="30" customHeight="1">
      <c r="A30" s="15" t="s">
        <v>36</v>
      </c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6"/>
      <c r="M30" s="16"/>
    </row>
  </sheetData>
  <sortState ref="B4:N27">
    <sortCondition ref="B4"/>
  </sortState>
  <mergeCells count="7">
    <mergeCell ref="A28:L28"/>
    <mergeCell ref="A29:M29"/>
    <mergeCell ref="A30:M30"/>
    <mergeCell ref="A1:I1"/>
    <mergeCell ref="A2:I2"/>
    <mergeCell ref="J1:M1"/>
    <mergeCell ref="J2:M2"/>
  </mergeCells>
  <pageMargins left="0.32" right="0.31496062992125984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2025-04-05T06:42:43Z</cp:lastPrinted>
  <dcterms:created xsi:type="dcterms:W3CDTF">2025-04-04T06:48:55Z</dcterms:created>
  <dcterms:modified xsi:type="dcterms:W3CDTF">2025-04-05T06:43:24Z</dcterms:modified>
</cp:coreProperties>
</file>