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8" i="1"/>
  <c r="H31"/>
  <c r="G31"/>
  <c r="M2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4"/>
  <c r="M24" s="1"/>
  <c r="I25"/>
  <c r="M25" s="1"/>
  <c r="I26"/>
  <c r="M26" s="1"/>
  <c r="I27"/>
  <c r="M27" s="1"/>
  <c r="I4"/>
  <c r="M4" s="1"/>
</calcChain>
</file>

<file path=xl/sharedStrings.xml><?xml version="1.0" encoding="utf-8"?>
<sst xmlns="http://schemas.openxmlformats.org/spreadsheetml/2006/main" count="139" uniqueCount="94">
  <si>
    <t>01/12/2025</t>
  </si>
  <si>
    <t>4044/45</t>
  </si>
  <si>
    <t>4036/37</t>
  </si>
  <si>
    <t>4034/35</t>
  </si>
  <si>
    <t>368/369</t>
  </si>
  <si>
    <t>4046</t>
  </si>
  <si>
    <t>4033</t>
  </si>
  <si>
    <t>08/12/2025</t>
  </si>
  <si>
    <t>4050/4051</t>
  </si>
  <si>
    <t>17/12/2025</t>
  </si>
  <si>
    <t>1296/97</t>
  </si>
  <si>
    <t>1462/63</t>
  </si>
  <si>
    <t>22/12/2025</t>
  </si>
  <si>
    <t>231785/86</t>
  </si>
  <si>
    <t>1829/30</t>
  </si>
  <si>
    <t>23/12/2025</t>
  </si>
  <si>
    <t>231991</t>
  </si>
  <si>
    <t>231618</t>
  </si>
  <si>
    <t>27/12/2025</t>
  </si>
  <si>
    <t>2247</t>
  </si>
  <si>
    <t>29/12/2025</t>
  </si>
  <si>
    <t>2340</t>
  </si>
  <si>
    <t>2383/2375</t>
  </si>
  <si>
    <t>2551/2552</t>
  </si>
  <si>
    <t>31/12/2025</t>
  </si>
  <si>
    <t>2929</t>
  </si>
  <si>
    <t>2771</t>
  </si>
  <si>
    <t>2328</t>
  </si>
  <si>
    <t>2772/2774</t>
  </si>
  <si>
    <t>232769</t>
  </si>
  <si>
    <t>232879/82</t>
  </si>
  <si>
    <t>232776/78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</si>
  <si>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</si>
  <si>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</si>
  <si>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</si>
  <si>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</si>
  <si>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</si>
  <si>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</si>
  <si>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</si>
  <si>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</si>
  <si>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JAA/02296</t>
  </si>
  <si>
    <t>JAA/02297</t>
  </si>
  <si>
    <t>JAA/02299</t>
  </si>
  <si>
    <t>JAA/02301</t>
  </si>
  <si>
    <t>JAA/02307</t>
  </si>
  <si>
    <t>JAA/02310</t>
  </si>
  <si>
    <t>JAA/02352</t>
  </si>
  <si>
    <t>JAA/02437</t>
  </si>
  <si>
    <t>JAA/02438</t>
  </si>
  <si>
    <t>JAA/02478</t>
  </si>
  <si>
    <t>JAA/02481</t>
  </si>
  <si>
    <t>JAA/02482</t>
  </si>
  <si>
    <t>JAA/02483</t>
  </si>
  <si>
    <t>JAA/02526</t>
  </si>
  <si>
    <t>JAA/02529</t>
  </si>
  <si>
    <t>JAA/02536</t>
  </si>
  <si>
    <t>JAA/02537</t>
  </si>
  <si>
    <t>JAA/02566</t>
  </si>
  <si>
    <t>JAA/02567</t>
  </si>
  <si>
    <t>JAA/02589</t>
  </si>
  <si>
    <t>JAA/02593</t>
  </si>
  <si>
    <t>JAA/02596</t>
  </si>
  <si>
    <t>JAA/02597</t>
  </si>
  <si>
    <t>JAA/02607</t>
  </si>
  <si>
    <t>JUNAGARH</t>
  </si>
  <si>
    <t>BINKA</t>
  </si>
  <si>
    <t>DHENKANAL</t>
  </si>
  <si>
    <t>BERHAMPUR</t>
  </si>
  <si>
    <t>KALAPATHAR</t>
  </si>
  <si>
    <t>NABARANGPUR</t>
  </si>
  <si>
    <t>PARJANG</t>
  </si>
  <si>
    <t>BHADRAK</t>
  </si>
  <si>
    <t>MALKANGIRI</t>
  </si>
  <si>
    <t>DHAMANAHANDI</t>
  </si>
  <si>
    <t>RAYAGADA</t>
  </si>
  <si>
    <t>JEYPORE</t>
  </si>
  <si>
    <t>KESINGA</t>
  </si>
  <si>
    <t>SAMBALPUR</t>
  </si>
  <si>
    <t>JHUMPURA</t>
  </si>
  <si>
    <t>DUBURI</t>
  </si>
  <si>
    <t>BALASORE</t>
  </si>
  <si>
    <t>CTC</t>
  </si>
  <si>
    <t>KOTPAD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</si>
  <si>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</si>
  <si>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</si>
  <si>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</si>
  <si>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</si>
  <si>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</si>
  <si>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</si>
  <si>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HARTEX RUBBER PVT LTD
Address:JAGATPUR PLOT NO-1047/1151,KHAIRA THANA-TANGI JAGATPUR,7978949736
GST No:21AABCK1284C1Z7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</si>
  <si>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</si>
  <si>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</si>
  <si>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TWENTY FOUR HUNDRED FIVE ONLY)</t>
  </si>
  <si>
    <t>Bill Date : 31/12/2025
Bill NO : 3214
Total Amount : 20405.00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</si>
</sst>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180975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7720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  <cell r="D12">
            <v>2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Q20" sqref="Q20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88</v>
      </c>
      <c r="K1" s="14"/>
      <c r="L1" s="14"/>
      <c r="M1" s="14"/>
    </row>
    <row r="2" spans="1:13" s="5" customFormat="1" ht="65.25" customHeight="1">
      <c r="A2" s="11" t="s">
        <v>89</v>
      </c>
      <c r="B2" s="12"/>
      <c r="C2" s="12"/>
      <c r="D2" s="12"/>
      <c r="E2" s="12"/>
      <c r="F2" s="12"/>
      <c r="G2" s="12"/>
      <c r="H2" s="12"/>
      <c r="I2" s="13"/>
      <c r="J2" s="14" t="s">
        <v>93</v>
      </c>
      <c r="K2" s="14"/>
      <c r="L2" s="14"/>
      <c r="M2" s="14"/>
    </row>
    <row r="3" spans="1:13" s="1" customFormat="1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39</v>
      </c>
      <c r="H3" s="3" t="s">
        <v>38</v>
      </c>
      <c r="I3" s="3" t="s">
        <v>83</v>
      </c>
      <c r="J3" s="3" t="s">
        <v>84</v>
      </c>
      <c r="K3" s="3" t="s">
        <v>85</v>
      </c>
      <c r="L3" s="3" t="s">
        <v>86</v>
      </c>
      <c r="M3" s="3" t="s">
        <v>87</v>
      </c>
    </row>
    <row r="4" spans="1:13">
      <c r="A4" s="2">
        <v>1</v>
      </c>
      <c r="B4" s="2" t="s">
        <v>0</v>
      </c>
      <c r="C4" s="2" t="s">
        <v>40</v>
      </c>
      <c r="D4" s="2" t="s">
        <v>1</v>
      </c>
      <c r="E4" s="2" t="s">
        <v>81</v>
      </c>
      <c r="F4" s="2" t="s">
        <v>82</v>
      </c>
      <c r="G4" s="2">
        <v>3</v>
      </c>
      <c r="H4" s="2">
        <v>150</v>
      </c>
      <c r="I4" s="4">
        <f>VLOOKUP(F4,'[1]HARTEX RUBBER PVT.LTD.'!$C$6:$D$52,2,FALSE)</f>
        <v>4.5</v>
      </c>
      <c r="J4" s="4">
        <f>G4*3</f>
        <v>9</v>
      </c>
      <c r="K4" s="4">
        <f>G4*15</f>
        <v>45</v>
      </c>
      <c r="L4" s="4">
        <v>30</v>
      </c>
      <c r="M4" s="4">
        <f>H4*I4+J4+K4+L4</f>
        <v>759</v>
      </c>
    </row>
    <row r="5" spans="1:13">
      <c r="A5" s="2">
        <v>2</v>
      </c>
      <c r="B5" s="2" t="s">
        <v>0</v>
      </c>
      <c r="C5" s="2" t="s">
        <v>41</v>
      </c>
      <c r="D5" s="2" t="s">
        <v>2</v>
      </c>
      <c r="E5" s="2" t="s">
        <v>81</v>
      </c>
      <c r="F5" s="2" t="s">
        <v>64</v>
      </c>
      <c r="G5" s="2">
        <v>6</v>
      </c>
      <c r="H5" s="2">
        <v>240</v>
      </c>
      <c r="I5" s="4">
        <f>VLOOKUP(F5,'[1]HARTEX RUBBER PVT.LTD.'!$C$6:$D$52,2,FALSE)</f>
        <v>3</v>
      </c>
      <c r="J5" s="4">
        <f t="shared" ref="J5:J27" si="0">G5*3</f>
        <v>18</v>
      </c>
      <c r="K5" s="4">
        <f t="shared" ref="K5:K27" si="1">G5*15</f>
        <v>90</v>
      </c>
      <c r="L5" s="4">
        <v>30</v>
      </c>
      <c r="M5" s="4">
        <f t="shared" ref="M5:M27" si="2">H5*I5+J5+K5+L5</f>
        <v>858</v>
      </c>
    </row>
    <row r="6" spans="1:13">
      <c r="A6" s="2">
        <v>3</v>
      </c>
      <c r="B6" s="2" t="s">
        <v>0</v>
      </c>
      <c r="C6" s="2" t="s">
        <v>42</v>
      </c>
      <c r="D6" s="2" t="s">
        <v>3</v>
      </c>
      <c r="E6" s="2" t="s">
        <v>81</v>
      </c>
      <c r="F6" s="2" t="s">
        <v>65</v>
      </c>
      <c r="G6" s="2">
        <v>7</v>
      </c>
      <c r="H6" s="2">
        <v>350</v>
      </c>
      <c r="I6" s="4">
        <f>VLOOKUP(F6,'[1]HARTEX RUBBER PVT.LTD.'!$C$6:$D$52,2,FALSE)</f>
        <v>3</v>
      </c>
      <c r="J6" s="4">
        <f t="shared" si="0"/>
        <v>21</v>
      </c>
      <c r="K6" s="4">
        <f t="shared" si="1"/>
        <v>105</v>
      </c>
      <c r="L6" s="4">
        <v>30</v>
      </c>
      <c r="M6" s="4">
        <f t="shared" si="2"/>
        <v>1206</v>
      </c>
    </row>
    <row r="7" spans="1:13">
      <c r="A7" s="2">
        <v>4</v>
      </c>
      <c r="B7" s="2" t="s">
        <v>0</v>
      </c>
      <c r="C7" s="2" t="s">
        <v>43</v>
      </c>
      <c r="D7" s="2" t="s">
        <v>4</v>
      </c>
      <c r="E7" s="2" t="s">
        <v>81</v>
      </c>
      <c r="F7" s="2" t="s">
        <v>66</v>
      </c>
      <c r="G7" s="2">
        <v>4</v>
      </c>
      <c r="H7" s="2">
        <v>120</v>
      </c>
      <c r="I7" s="4">
        <f>VLOOKUP(F7,'[1]HARTEX RUBBER PVT.LTD.'!$C$6:$D$52,2,FALSE)</f>
        <v>2</v>
      </c>
      <c r="J7" s="4">
        <f t="shared" si="0"/>
        <v>12</v>
      </c>
      <c r="K7" s="4">
        <f t="shared" si="1"/>
        <v>60</v>
      </c>
      <c r="L7" s="4">
        <v>30</v>
      </c>
      <c r="M7" s="4">
        <f t="shared" si="2"/>
        <v>342</v>
      </c>
    </row>
    <row r="8" spans="1:13">
      <c r="A8" s="2">
        <v>5</v>
      </c>
      <c r="B8" s="2" t="s">
        <v>0</v>
      </c>
      <c r="C8" s="2" t="s">
        <v>44</v>
      </c>
      <c r="D8" s="2" t="s">
        <v>5</v>
      </c>
      <c r="E8" s="2" t="s">
        <v>81</v>
      </c>
      <c r="F8" s="2" t="s">
        <v>67</v>
      </c>
      <c r="G8" s="2">
        <v>2</v>
      </c>
      <c r="H8" s="2">
        <v>100</v>
      </c>
      <c r="I8" s="4">
        <f>VLOOKUP(F8,'[1]HARTEX RUBBER PVT.LTD.'!$C$6:$D$52,2,FALSE)</f>
        <v>2</v>
      </c>
      <c r="J8" s="4">
        <f t="shared" si="0"/>
        <v>6</v>
      </c>
      <c r="K8" s="4">
        <f t="shared" si="1"/>
        <v>30</v>
      </c>
      <c r="L8" s="4">
        <v>30</v>
      </c>
      <c r="M8" s="4">
        <f t="shared" si="2"/>
        <v>266</v>
      </c>
    </row>
    <row r="9" spans="1:13">
      <c r="A9" s="2">
        <v>6</v>
      </c>
      <c r="B9" s="2" t="s">
        <v>0</v>
      </c>
      <c r="C9" s="2" t="s">
        <v>45</v>
      </c>
      <c r="D9" s="2" t="s">
        <v>6</v>
      </c>
      <c r="E9" s="2" t="s">
        <v>81</v>
      </c>
      <c r="F9" s="2" t="s">
        <v>68</v>
      </c>
      <c r="G9" s="2">
        <v>3</v>
      </c>
      <c r="H9" s="2">
        <v>150</v>
      </c>
      <c r="I9" s="4">
        <f>VLOOKUP(F9,'[1]HARTEX RUBBER PVT.LTD.'!$C$6:$D$52,2,FALSE)</f>
        <v>2</v>
      </c>
      <c r="J9" s="4">
        <f t="shared" si="0"/>
        <v>9</v>
      </c>
      <c r="K9" s="4">
        <f t="shared" si="1"/>
        <v>45</v>
      </c>
      <c r="L9" s="4">
        <v>30</v>
      </c>
      <c r="M9" s="4">
        <f t="shared" si="2"/>
        <v>384</v>
      </c>
    </row>
    <row r="10" spans="1:13">
      <c r="A10" s="2">
        <v>7</v>
      </c>
      <c r="B10" s="2" t="s">
        <v>7</v>
      </c>
      <c r="C10" s="2" t="s">
        <v>46</v>
      </c>
      <c r="D10" s="2" t="s">
        <v>8</v>
      </c>
      <c r="E10" s="2" t="s">
        <v>81</v>
      </c>
      <c r="F10" s="2" t="s">
        <v>69</v>
      </c>
      <c r="G10" s="2">
        <v>3</v>
      </c>
      <c r="H10" s="2">
        <v>150</v>
      </c>
      <c r="I10" s="4">
        <f>VLOOKUP(F10,'[1]HARTEX RUBBER PVT.LTD.'!$C$6:$D$52,2,FALSE)</f>
        <v>4</v>
      </c>
      <c r="J10" s="4">
        <f t="shared" si="0"/>
        <v>9</v>
      </c>
      <c r="K10" s="4">
        <f t="shared" si="1"/>
        <v>45</v>
      </c>
      <c r="L10" s="4">
        <v>30</v>
      </c>
      <c r="M10" s="4">
        <f t="shared" si="2"/>
        <v>684</v>
      </c>
    </row>
    <row r="11" spans="1:13">
      <c r="A11" s="2">
        <v>8</v>
      </c>
      <c r="B11" s="2" t="s">
        <v>9</v>
      </c>
      <c r="C11" s="2" t="s">
        <v>47</v>
      </c>
      <c r="D11" s="2" t="s">
        <v>10</v>
      </c>
      <c r="E11" s="2" t="s">
        <v>81</v>
      </c>
      <c r="F11" s="2" t="s">
        <v>70</v>
      </c>
      <c r="G11" s="2">
        <v>6</v>
      </c>
      <c r="H11" s="2">
        <v>300</v>
      </c>
      <c r="I11" s="4">
        <f>VLOOKUP(F11,'[1]HARTEX RUBBER PVT.LTD.'!$C$6:$D$52,2,FALSE)</f>
        <v>2.75</v>
      </c>
      <c r="J11" s="4">
        <f t="shared" si="0"/>
        <v>18</v>
      </c>
      <c r="K11" s="4">
        <f t="shared" si="1"/>
        <v>90</v>
      </c>
      <c r="L11" s="4">
        <v>30</v>
      </c>
      <c r="M11" s="4">
        <f t="shared" si="2"/>
        <v>963</v>
      </c>
    </row>
    <row r="12" spans="1:13">
      <c r="A12" s="2">
        <v>9</v>
      </c>
      <c r="B12" s="2" t="s">
        <v>9</v>
      </c>
      <c r="C12" s="2" t="s">
        <v>48</v>
      </c>
      <c r="D12" s="2" t="s">
        <v>11</v>
      </c>
      <c r="E12" s="2" t="s">
        <v>81</v>
      </c>
      <c r="F12" s="2" t="s">
        <v>71</v>
      </c>
      <c r="G12" s="2">
        <v>4</v>
      </c>
      <c r="H12" s="2">
        <v>160</v>
      </c>
      <c r="I12" s="4">
        <f>VLOOKUP(F12,'[1]HARTEX RUBBER PVT.LTD.'!$C$6:$D$52,2,FALSE)</f>
        <v>2</v>
      </c>
      <c r="J12" s="4">
        <f t="shared" si="0"/>
        <v>12</v>
      </c>
      <c r="K12" s="4">
        <f t="shared" si="1"/>
        <v>60</v>
      </c>
      <c r="L12" s="4">
        <v>30</v>
      </c>
      <c r="M12" s="4">
        <f t="shared" si="2"/>
        <v>422</v>
      </c>
    </row>
    <row r="13" spans="1:13">
      <c r="A13" s="2">
        <v>10</v>
      </c>
      <c r="B13" s="2" t="s">
        <v>12</v>
      </c>
      <c r="C13" s="2" t="s">
        <v>49</v>
      </c>
      <c r="D13" s="2" t="s">
        <v>13</v>
      </c>
      <c r="E13" s="2" t="s">
        <v>81</v>
      </c>
      <c r="F13" s="2" t="s">
        <v>82</v>
      </c>
      <c r="G13" s="2">
        <v>7</v>
      </c>
      <c r="H13" s="2">
        <v>350</v>
      </c>
      <c r="I13" s="4">
        <f>VLOOKUP(F13,'[1]HARTEX RUBBER PVT.LTD.'!$C$6:$D$52,2,FALSE)</f>
        <v>4.5</v>
      </c>
      <c r="J13" s="4">
        <f t="shared" si="0"/>
        <v>21</v>
      </c>
      <c r="K13" s="4">
        <f t="shared" si="1"/>
        <v>105</v>
      </c>
      <c r="L13" s="4">
        <v>30</v>
      </c>
      <c r="M13" s="4">
        <f t="shared" si="2"/>
        <v>1731</v>
      </c>
    </row>
    <row r="14" spans="1:13">
      <c r="A14" s="2">
        <v>11</v>
      </c>
      <c r="B14" s="2" t="s">
        <v>12</v>
      </c>
      <c r="C14" s="2" t="s">
        <v>50</v>
      </c>
      <c r="D14" s="2" t="s">
        <v>14</v>
      </c>
      <c r="E14" s="2" t="s">
        <v>81</v>
      </c>
      <c r="F14" s="2" t="s">
        <v>72</v>
      </c>
      <c r="G14" s="2">
        <v>4</v>
      </c>
      <c r="H14" s="2">
        <v>200</v>
      </c>
      <c r="I14" s="4">
        <f>VLOOKUP(F14,'[1]HARTEX RUBBER PVT.LTD.'!$C$6:$D$52,2,FALSE)</f>
        <v>4.5</v>
      </c>
      <c r="J14" s="4">
        <f t="shared" si="0"/>
        <v>12</v>
      </c>
      <c r="K14" s="4">
        <f t="shared" si="1"/>
        <v>60</v>
      </c>
      <c r="L14" s="4">
        <v>30</v>
      </c>
      <c r="M14" s="4">
        <f t="shared" si="2"/>
        <v>1002</v>
      </c>
    </row>
    <row r="15" spans="1:13">
      <c r="A15" s="2">
        <v>12</v>
      </c>
      <c r="B15" s="2" t="s">
        <v>12</v>
      </c>
      <c r="C15" s="2" t="s">
        <v>52</v>
      </c>
      <c r="D15" s="2" t="s">
        <v>17</v>
      </c>
      <c r="E15" s="2" t="s">
        <v>81</v>
      </c>
      <c r="F15" s="2" t="s">
        <v>74</v>
      </c>
      <c r="G15" s="2">
        <v>2</v>
      </c>
      <c r="H15" s="2">
        <v>100</v>
      </c>
      <c r="I15" s="4">
        <f>VLOOKUP(F15,'[1]HARTEX RUBBER PVT.LTD.'!$C$6:$D$52,2,FALSE)</f>
        <v>3</v>
      </c>
      <c r="J15" s="4">
        <f t="shared" si="0"/>
        <v>6</v>
      </c>
      <c r="K15" s="4">
        <f t="shared" si="1"/>
        <v>30</v>
      </c>
      <c r="L15" s="4">
        <v>30</v>
      </c>
      <c r="M15" s="4">
        <f t="shared" si="2"/>
        <v>366</v>
      </c>
    </row>
    <row r="16" spans="1:13">
      <c r="A16" s="2">
        <v>13</v>
      </c>
      <c r="B16" s="2" t="s">
        <v>15</v>
      </c>
      <c r="C16" s="2" t="s">
        <v>51</v>
      </c>
      <c r="D16" s="2" t="s">
        <v>16</v>
      </c>
      <c r="E16" s="2" t="s">
        <v>81</v>
      </c>
      <c r="F16" s="2" t="s">
        <v>73</v>
      </c>
      <c r="G16" s="2">
        <v>2</v>
      </c>
      <c r="H16" s="2">
        <v>100</v>
      </c>
      <c r="I16" s="4">
        <f>VLOOKUP(F16,'[1]HARTEX RUBBER PVT.LTD.'!$C$6:$D$52,2,FALSE)</f>
        <v>4.5</v>
      </c>
      <c r="J16" s="4">
        <f t="shared" si="0"/>
        <v>6</v>
      </c>
      <c r="K16" s="4">
        <f t="shared" si="1"/>
        <v>30</v>
      </c>
      <c r="L16" s="4">
        <v>30</v>
      </c>
      <c r="M16" s="4">
        <f t="shared" si="2"/>
        <v>516</v>
      </c>
    </row>
    <row r="17" spans="1:13">
      <c r="A17" s="2">
        <v>14</v>
      </c>
      <c r="B17" s="2" t="s">
        <v>18</v>
      </c>
      <c r="C17" s="2" t="s">
        <v>53</v>
      </c>
      <c r="D17" s="2" t="s">
        <v>19</v>
      </c>
      <c r="E17" s="2" t="s">
        <v>81</v>
      </c>
      <c r="F17" s="2" t="s">
        <v>64</v>
      </c>
      <c r="G17" s="2">
        <v>15</v>
      </c>
      <c r="H17" s="2">
        <v>700</v>
      </c>
      <c r="I17" s="4">
        <f>VLOOKUP(F17,'[1]HARTEX RUBBER PVT.LTD.'!$C$6:$D$52,2,FALSE)</f>
        <v>3</v>
      </c>
      <c r="J17" s="4">
        <f t="shared" si="0"/>
        <v>45</v>
      </c>
      <c r="K17" s="4">
        <f t="shared" si="1"/>
        <v>225</v>
      </c>
      <c r="L17" s="4">
        <v>30</v>
      </c>
      <c r="M17" s="4">
        <f t="shared" si="2"/>
        <v>2400</v>
      </c>
    </row>
    <row r="18" spans="1:13">
      <c r="A18" s="2">
        <v>15</v>
      </c>
      <c r="B18" s="2" t="s">
        <v>18</v>
      </c>
      <c r="C18" s="2" t="s">
        <v>54</v>
      </c>
      <c r="D18" s="2" t="s">
        <v>21</v>
      </c>
      <c r="E18" s="2" t="s">
        <v>81</v>
      </c>
      <c r="F18" s="2" t="s">
        <v>75</v>
      </c>
      <c r="G18" s="2">
        <v>2</v>
      </c>
      <c r="H18" s="2">
        <v>80</v>
      </c>
      <c r="I18" s="4">
        <f>VLOOKUP(F18,'[1]HARTEX RUBBER PVT.LTD.'!$C$6:$D$52,2,FALSE)</f>
        <v>3.5</v>
      </c>
      <c r="J18" s="4">
        <f t="shared" si="0"/>
        <v>6</v>
      </c>
      <c r="K18" s="4">
        <f t="shared" si="1"/>
        <v>30</v>
      </c>
      <c r="L18" s="4">
        <v>30</v>
      </c>
      <c r="M18" s="4">
        <f t="shared" si="2"/>
        <v>346</v>
      </c>
    </row>
    <row r="19" spans="1:13">
      <c r="A19" s="2">
        <v>16</v>
      </c>
      <c r="B19" s="2" t="s">
        <v>20</v>
      </c>
      <c r="C19" s="2" t="s">
        <v>55</v>
      </c>
      <c r="D19" s="2" t="s">
        <v>22</v>
      </c>
      <c r="E19" s="2" t="s">
        <v>81</v>
      </c>
      <c r="F19" s="2" t="s">
        <v>82</v>
      </c>
      <c r="G19" s="2">
        <v>3</v>
      </c>
      <c r="H19" s="2">
        <v>150</v>
      </c>
      <c r="I19" s="4">
        <f>VLOOKUP(F19,'[1]HARTEX RUBBER PVT.LTD.'!$C$6:$D$52,2,FALSE)</f>
        <v>4.5</v>
      </c>
      <c r="J19" s="4">
        <f t="shared" si="0"/>
        <v>9</v>
      </c>
      <c r="K19" s="4">
        <f t="shared" si="1"/>
        <v>45</v>
      </c>
      <c r="L19" s="4">
        <v>30</v>
      </c>
      <c r="M19" s="4">
        <f t="shared" si="2"/>
        <v>759</v>
      </c>
    </row>
    <row r="20" spans="1:13">
      <c r="A20" s="2">
        <v>17</v>
      </c>
      <c r="B20" s="2" t="s">
        <v>20</v>
      </c>
      <c r="C20" s="2" t="s">
        <v>56</v>
      </c>
      <c r="D20" s="2" t="s">
        <v>23</v>
      </c>
      <c r="E20" s="2" t="s">
        <v>81</v>
      </c>
      <c r="F20" s="2" t="s">
        <v>76</v>
      </c>
      <c r="G20" s="2">
        <v>15</v>
      </c>
      <c r="H20" s="2">
        <v>700</v>
      </c>
      <c r="I20" s="4">
        <f>VLOOKUP(F20,'[1]HARTEX RUBBER PVT.LTD.'!$C$6:$D$52,2,FALSE)</f>
        <v>3.5</v>
      </c>
      <c r="J20" s="4">
        <f t="shared" si="0"/>
        <v>45</v>
      </c>
      <c r="K20" s="4">
        <f t="shared" si="1"/>
        <v>225</v>
      </c>
      <c r="L20" s="4">
        <v>30</v>
      </c>
      <c r="M20" s="4">
        <f t="shared" si="2"/>
        <v>2750</v>
      </c>
    </row>
    <row r="21" spans="1:13">
      <c r="A21" s="2">
        <v>18</v>
      </c>
      <c r="B21" s="2" t="s">
        <v>24</v>
      </c>
      <c r="C21" s="2" t="s">
        <v>57</v>
      </c>
      <c r="D21" s="2" t="s">
        <v>25</v>
      </c>
      <c r="E21" s="2" t="s">
        <v>81</v>
      </c>
      <c r="F21" s="2" t="s">
        <v>77</v>
      </c>
      <c r="G21" s="2">
        <v>3</v>
      </c>
      <c r="H21" s="2">
        <v>150</v>
      </c>
      <c r="I21" s="4">
        <f>VLOOKUP(F21,'[1]HARTEX RUBBER PVT.LTD.'!$C$6:$D$52,2,FALSE)</f>
        <v>2.2999999999999998</v>
      </c>
      <c r="J21" s="4">
        <f t="shared" si="0"/>
        <v>9</v>
      </c>
      <c r="K21" s="4">
        <f t="shared" si="1"/>
        <v>45</v>
      </c>
      <c r="L21" s="4">
        <v>30</v>
      </c>
      <c r="M21" s="4">
        <f t="shared" si="2"/>
        <v>429</v>
      </c>
    </row>
    <row r="22" spans="1:13">
      <c r="A22" s="2">
        <v>19</v>
      </c>
      <c r="B22" s="2" t="s">
        <v>24</v>
      </c>
      <c r="C22" s="2" t="s">
        <v>58</v>
      </c>
      <c r="D22" s="2" t="s">
        <v>26</v>
      </c>
      <c r="E22" s="2" t="s">
        <v>81</v>
      </c>
      <c r="F22" s="2" t="s">
        <v>69</v>
      </c>
      <c r="G22" s="2">
        <v>2</v>
      </c>
      <c r="H22" s="2">
        <v>100</v>
      </c>
      <c r="I22" s="4">
        <f>VLOOKUP(F22,'[1]HARTEX RUBBER PVT.LTD.'!$C$6:$D$52,2,FALSE)</f>
        <v>4</v>
      </c>
      <c r="J22" s="4">
        <f t="shared" si="0"/>
        <v>6</v>
      </c>
      <c r="K22" s="4">
        <f t="shared" si="1"/>
        <v>30</v>
      </c>
      <c r="L22" s="4">
        <v>30</v>
      </c>
      <c r="M22" s="4">
        <f t="shared" si="2"/>
        <v>466</v>
      </c>
    </row>
    <row r="23" spans="1:13">
      <c r="A23" s="2">
        <v>20</v>
      </c>
      <c r="B23" s="2" t="s">
        <v>24</v>
      </c>
      <c r="C23" s="2" t="s">
        <v>59</v>
      </c>
      <c r="D23" s="2" t="s">
        <v>27</v>
      </c>
      <c r="E23" s="2" t="s">
        <v>81</v>
      </c>
      <c r="F23" s="2" t="s">
        <v>78</v>
      </c>
      <c r="G23" s="2">
        <v>2</v>
      </c>
      <c r="H23" s="2">
        <v>100</v>
      </c>
      <c r="I23" s="4">
        <v>3</v>
      </c>
      <c r="J23" s="4">
        <f t="shared" si="0"/>
        <v>6</v>
      </c>
      <c r="K23" s="4">
        <f t="shared" si="1"/>
        <v>30</v>
      </c>
      <c r="L23" s="4">
        <v>30</v>
      </c>
      <c r="M23" s="4">
        <f t="shared" si="2"/>
        <v>366</v>
      </c>
    </row>
    <row r="24" spans="1:13">
      <c r="A24" s="2">
        <v>21</v>
      </c>
      <c r="B24" s="2" t="s">
        <v>24</v>
      </c>
      <c r="C24" s="2" t="s">
        <v>60</v>
      </c>
      <c r="D24" s="2" t="s">
        <v>28</v>
      </c>
      <c r="E24" s="2" t="s">
        <v>81</v>
      </c>
      <c r="F24" s="2" t="s">
        <v>79</v>
      </c>
      <c r="G24" s="2">
        <v>5</v>
      </c>
      <c r="H24" s="2">
        <v>250</v>
      </c>
      <c r="I24" s="4">
        <f>VLOOKUP(F24,'[1]HARTEX RUBBER PVT.LTD.'!$C$6:$D$52,2,FALSE)</f>
        <v>2</v>
      </c>
      <c r="J24" s="4">
        <f t="shared" si="0"/>
        <v>15</v>
      </c>
      <c r="K24" s="4">
        <f t="shared" si="1"/>
        <v>75</v>
      </c>
      <c r="L24" s="4">
        <v>30</v>
      </c>
      <c r="M24" s="4">
        <f t="shared" si="2"/>
        <v>620</v>
      </c>
    </row>
    <row r="25" spans="1:13">
      <c r="A25" s="2">
        <v>22</v>
      </c>
      <c r="B25" s="2" t="s">
        <v>24</v>
      </c>
      <c r="C25" s="2" t="s">
        <v>61</v>
      </c>
      <c r="D25" s="2" t="s">
        <v>29</v>
      </c>
      <c r="E25" s="2" t="s">
        <v>81</v>
      </c>
      <c r="F25" s="2" t="s">
        <v>64</v>
      </c>
      <c r="G25" s="2">
        <v>1</v>
      </c>
      <c r="H25" s="2">
        <v>40</v>
      </c>
      <c r="I25" s="4">
        <f>VLOOKUP(F25,'[1]HARTEX RUBBER PVT.LTD.'!$C$6:$D$52,2,FALSE)</f>
        <v>3</v>
      </c>
      <c r="J25" s="4">
        <f t="shared" si="0"/>
        <v>3</v>
      </c>
      <c r="K25" s="4">
        <f t="shared" si="1"/>
        <v>15</v>
      </c>
      <c r="L25" s="4">
        <v>30</v>
      </c>
      <c r="M25" s="4">
        <f t="shared" si="2"/>
        <v>168</v>
      </c>
    </row>
    <row r="26" spans="1:13">
      <c r="A26" s="2">
        <v>23</v>
      </c>
      <c r="B26" s="2" t="s">
        <v>24</v>
      </c>
      <c r="C26" s="2" t="s">
        <v>62</v>
      </c>
      <c r="D26" s="2" t="s">
        <v>30</v>
      </c>
      <c r="E26" s="2" t="s">
        <v>81</v>
      </c>
      <c r="F26" s="2" t="s">
        <v>74</v>
      </c>
      <c r="G26" s="2">
        <v>13</v>
      </c>
      <c r="H26" s="2">
        <v>600</v>
      </c>
      <c r="I26" s="4">
        <f>VLOOKUP(F26,'[1]HARTEX RUBBER PVT.LTD.'!$C$6:$D$52,2,FALSE)</f>
        <v>3</v>
      </c>
      <c r="J26" s="4">
        <f t="shared" si="0"/>
        <v>39</v>
      </c>
      <c r="K26" s="4">
        <f t="shared" si="1"/>
        <v>195</v>
      </c>
      <c r="L26" s="4">
        <v>30</v>
      </c>
      <c r="M26" s="4">
        <f t="shared" si="2"/>
        <v>2064</v>
      </c>
    </row>
    <row r="27" spans="1:13">
      <c r="A27" s="2">
        <v>24</v>
      </c>
      <c r="B27" s="2" t="s">
        <v>24</v>
      </c>
      <c r="C27" s="2" t="s">
        <v>63</v>
      </c>
      <c r="D27" s="2" t="s">
        <v>31</v>
      </c>
      <c r="E27" s="2" t="s">
        <v>81</v>
      </c>
      <c r="F27" s="2" t="s">
        <v>80</v>
      </c>
      <c r="G27" s="2">
        <v>6</v>
      </c>
      <c r="H27" s="2">
        <v>200</v>
      </c>
      <c r="I27" s="4">
        <f>VLOOKUP(F27,'[1]HARTEX RUBBER PVT.LTD.'!$C$6:$D$52,2,FALSE)</f>
        <v>2</v>
      </c>
      <c r="J27" s="4">
        <f t="shared" si="0"/>
        <v>18</v>
      </c>
      <c r="K27" s="4">
        <f t="shared" si="1"/>
        <v>90</v>
      </c>
      <c r="L27" s="4">
        <v>30</v>
      </c>
      <c r="M27" s="4">
        <f t="shared" si="2"/>
        <v>538</v>
      </c>
    </row>
    <row r="28" spans="1:13" s="7" customFormat="1">
      <c r="A28" s="15" t="s">
        <v>92</v>
      </c>
      <c r="B28" s="16"/>
      <c r="C28" s="16"/>
      <c r="D28" s="16"/>
      <c r="E28" s="16"/>
      <c r="F28" s="16"/>
      <c r="G28" s="16"/>
      <c r="H28" s="16"/>
      <c r="I28" s="17"/>
      <c r="J28" s="17"/>
      <c r="K28" s="17"/>
      <c r="L28" s="18"/>
      <c r="M28" s="6">
        <f>SUM(M4:M27)</f>
        <v>20405</v>
      </c>
    </row>
    <row r="29" spans="1:13" s="7" customFormat="1" ht="32.25" customHeight="1">
      <c r="A29" s="9" t="s">
        <v>90</v>
      </c>
      <c r="B29" s="9"/>
      <c r="C29" s="9"/>
      <c r="D29" s="9"/>
      <c r="E29" s="9"/>
      <c r="F29" s="9"/>
      <c r="G29" s="9"/>
      <c r="H29" s="9"/>
      <c r="I29" s="10"/>
      <c r="J29" s="10"/>
      <c r="K29" s="10"/>
      <c r="L29" s="10"/>
      <c r="M29" s="10"/>
    </row>
    <row r="30" spans="1:13" s="7" customFormat="1" ht="32.25" customHeight="1">
      <c r="A30" s="9" t="s">
        <v>91</v>
      </c>
      <c r="B30" s="9"/>
      <c r="C30" s="9"/>
      <c r="D30" s="9"/>
      <c r="E30" s="9"/>
      <c r="F30" s="9"/>
      <c r="G30" s="9"/>
      <c r="H30" s="9"/>
      <c r="I30" s="10"/>
      <c r="J30" s="10"/>
      <c r="K30" s="10"/>
      <c r="L30" s="10"/>
      <c r="M30" s="10"/>
    </row>
    <row r="31" spans="1:13">
      <c r="D31" s="5"/>
      <c r="G31" s="8">
        <f>SUM(G4:G27)</f>
        <v>120</v>
      </c>
      <c r="H31" s="8">
        <f>SUM(H4:H27)</f>
        <v>5540</v>
      </c>
    </row>
  </sheetData>
  <sortState ref="B2:H25">
    <sortCondition ref="B2:B25"/>
  </sortState>
  <mergeCells count="7">
    <mergeCell ref="A30:M30"/>
    <mergeCell ref="A1:I1"/>
    <mergeCell ref="J1:M1"/>
    <mergeCell ref="A2:I2"/>
    <mergeCell ref="J2:M2"/>
    <mergeCell ref="A28:L28"/>
    <mergeCell ref="A29:M29"/>
  </mergeCells>
  <pageMargins left="0.2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2026-01-10T04:40:29Z</cp:lastPrinted>
  <dcterms:created xsi:type="dcterms:W3CDTF">2026-01-08T10:14:48Z</dcterms:created>
  <dcterms:modified xsi:type="dcterms:W3CDTF">2026-01-10T04:41:11Z</dcterms:modified>
</cp:coreProperties>
</file>