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K12"/>
  <c r="K10" l="1"/>
  <c r="K7"/>
  <c r="I5"/>
  <c r="K5" s="1"/>
  <c r="I8"/>
  <c r="K8" s="1"/>
  <c r="I6"/>
  <c r="K6" s="1"/>
  <c r="I9"/>
  <c r="K9" s="1"/>
  <c r="I11"/>
  <c r="K11" s="1"/>
  <c r="I4"/>
  <c r="K4" s="1"/>
</calcChain>
</file>

<file path=xl/sharedStrings.xml><?xml version="1.0" encoding="utf-8"?>
<sst xmlns="http://schemas.openxmlformats.org/spreadsheetml/2006/main" count="57" uniqueCount="46">
  <si>
    <t>INVOICE
PRAGATI LOGISTICS,SAMANTA SAHI KHUNTIA LANE,8984191006
GST No:21AGHPB9356M1Z9</t>
  </si>
  <si>
    <t>12/3/2025</t>
  </si>
  <si>
    <t>9939/40</t>
  </si>
  <si>
    <t>18/3/2025</t>
  </si>
  <si>
    <t>9991</t>
  </si>
  <si>
    <t>20/3/2025</t>
  </si>
  <si>
    <t>0006</t>
  </si>
  <si>
    <t>12</t>
  </si>
  <si>
    <t>19/3/2025</t>
  </si>
  <si>
    <t>10004</t>
  </si>
  <si>
    <t>21/3/2025</t>
  </si>
  <si>
    <t>10043</t>
  </si>
  <si>
    <t>26/3/2025</t>
  </si>
  <si>
    <t>10173</t>
  </si>
  <si>
    <t>25/3/2025</t>
  </si>
  <si>
    <t>10179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</si>
  <si>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</si>
  <si>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</si>
  <si>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</si>
  <si>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</si>
  <si>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</si>
  <si>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</si>
  <si>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</si>
  <si>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</si>
  <si>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</si>
  <si>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LR CH.</t>
  </si>
  <si>
    <t>AMOUNT</t>
  </si>
  <si>
    <t>JA/27707</t>
  </si>
  <si>
    <t>JA/28101</t>
  </si>
  <si>
    <t>JA/28174</t>
  </si>
  <si>
    <t>JA/28176</t>
  </si>
  <si>
    <t>JA/28177</t>
  </si>
  <si>
    <t>JA/28244</t>
  </si>
  <si>
    <t>JA/28584</t>
  </si>
  <si>
    <t>JA/28600</t>
  </si>
  <si>
    <t>MARKONA</t>
  </si>
  <si>
    <t>BONTH CHAK</t>
  </si>
  <si>
    <t>KUAKHIA</t>
  </si>
  <si>
    <t>DORADA</t>
  </si>
  <si>
    <t>JALESWAR</t>
  </si>
  <si>
    <t>CTC</t>
  </si>
  <si>
    <t>TO</t>
  </si>
  <si>
    <t>Kindly, verify &amp; confirm within 7 days, else GST will be filed by 20th APR, 2025. 
GST to be paid by Consignor under Reverse Charge Mechanism(RCM) as per GST.</t>
  </si>
  <si>
    <t>(RUPEES TWO THOUSAND FIVE HUNDRED TWENTY THREE ONLY)</t>
  </si>
  <si>
    <t xml:space="preserve">Bill Date:31/03/2025
Bill NO : 39166
Total Amount:2523.00
</t>
  </si>
  <si>
    <t xml:space="preserve">
PI INDUSTRIES LIMITED
Address:M/s. Shree Shyam Campus Khata no. 349/536, Plot no. 52,CUTTACK-754200 ODISHA,9437567620
GST No:21AABCP2183M1ZH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</si>
</sst>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1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152400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195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workbookViewId="0">
      <selection activeCell="S20" sqref="S20:S21"/>
    </sheetView>
  </sheetViews>
  <sheetFormatPr defaultRowHeight="15"/>
  <cols>
    <col min="1" max="1" width="3.5703125" style="1" customWidth="1"/>
    <col min="2" max="2" width="10.42578125" style="1" customWidth="1"/>
    <col min="3" max="3" width="9.42578125" style="1" customWidth="1"/>
    <col min="4" max="4" width="6.42578125" style="1" bestFit="1" customWidth="1"/>
    <col min="5" max="5" width="12.5703125" style="1" bestFit="1" customWidth="1"/>
    <col min="6" max="6" width="8.5703125" style="1" customWidth="1"/>
    <col min="7" max="7" width="7" style="1" customWidth="1"/>
    <col min="8" max="8" width="8.28515625" style="1" bestFit="1" customWidth="1"/>
    <col min="9" max="9" width="6.28515625" style="2" customWidth="1"/>
    <col min="10" max="10" width="7.7109375" style="2" customWidth="1"/>
    <col min="11" max="11" width="10.85546875" style="2" customWidth="1"/>
    <col min="12" max="12" width="9.140625" style="1" customWidth="1"/>
    <col min="13" max="16384" width="9.140625" style="1"/>
  </cols>
  <sheetData>
    <row r="1" spans="1:11" ht="90" customHeight="1">
      <c r="A1" s="22"/>
      <c r="B1" s="23"/>
      <c r="C1" s="23"/>
      <c r="D1" s="23"/>
      <c r="E1" s="23"/>
      <c r="F1" s="23"/>
      <c r="G1" s="23"/>
      <c r="H1" s="23"/>
      <c r="I1" s="18" t="s">
        <v>0</v>
      </c>
      <c r="J1" s="19"/>
      <c r="K1" s="19"/>
    </row>
    <row r="2" spans="1:11" ht="79.5" customHeight="1">
      <c r="A2" s="27" t="s">
        <v>45</v>
      </c>
      <c r="B2" s="28"/>
      <c r="C2" s="28"/>
      <c r="D2" s="28"/>
      <c r="E2" s="28"/>
      <c r="F2" s="28"/>
      <c r="G2" s="28"/>
      <c r="H2" s="29"/>
      <c r="I2" s="20" t="s">
        <v>44</v>
      </c>
      <c r="J2" s="21"/>
      <c r="K2" s="21"/>
    </row>
    <row r="3" spans="1:11" s="3" customFormat="1">
      <c r="A3" s="9" t="s">
        <v>17</v>
      </c>
      <c r="B3" s="9" t="s">
        <v>18</v>
      </c>
      <c r="C3" s="9" t="s">
        <v>19</v>
      </c>
      <c r="D3" s="9" t="s">
        <v>20</v>
      </c>
      <c r="E3" s="9" t="s">
        <v>41</v>
      </c>
      <c r="F3" s="9" t="s">
        <v>21</v>
      </c>
      <c r="G3" s="9" t="s">
        <v>22</v>
      </c>
      <c r="H3" s="9" t="s">
        <v>23</v>
      </c>
      <c r="I3" s="10" t="s">
        <v>24</v>
      </c>
      <c r="J3" s="10" t="s">
        <v>25</v>
      </c>
      <c r="K3" s="10" t="s">
        <v>26</v>
      </c>
    </row>
    <row r="4" spans="1:11">
      <c r="A4" s="30">
        <v>1</v>
      </c>
      <c r="B4" s="4" t="s">
        <v>1</v>
      </c>
      <c r="C4" s="4" t="s">
        <v>27</v>
      </c>
      <c r="D4" s="11" t="s">
        <v>40</v>
      </c>
      <c r="E4" s="7" t="s">
        <v>35</v>
      </c>
      <c r="F4" s="4" t="s">
        <v>2</v>
      </c>
      <c r="G4" s="4">
        <v>14</v>
      </c>
      <c r="H4" s="4">
        <v>120</v>
      </c>
      <c r="I4" s="5">
        <f>VLOOKUP(E4,'[1]BIOSTARDT INDIA'!$C$3:$E$326,3,FALSE)</f>
        <v>3.75</v>
      </c>
      <c r="J4" s="5">
        <v>20</v>
      </c>
      <c r="K4" s="5">
        <f>H4*I4+J4</f>
        <v>470</v>
      </c>
    </row>
    <row r="5" spans="1:11">
      <c r="A5" s="30">
        <v>2</v>
      </c>
      <c r="B5" s="4" t="s">
        <v>3</v>
      </c>
      <c r="C5" s="4" t="s">
        <v>28</v>
      </c>
      <c r="D5" s="11" t="s">
        <v>40</v>
      </c>
      <c r="E5" s="7" t="s">
        <v>35</v>
      </c>
      <c r="F5" s="4" t="s">
        <v>4</v>
      </c>
      <c r="G5" s="4">
        <v>10</v>
      </c>
      <c r="H5" s="4">
        <v>10</v>
      </c>
      <c r="I5" s="8">
        <f>VLOOKUP(E5,'[1]BIOSTARDT INDIA'!$C$3:$E$326,3,FALSE)</f>
        <v>3.75</v>
      </c>
      <c r="J5" s="8">
        <v>20</v>
      </c>
      <c r="K5" s="5">
        <f t="shared" ref="K5:K10" si="0">50*I5+J5</f>
        <v>207.5</v>
      </c>
    </row>
    <row r="6" spans="1:11">
      <c r="A6" s="30">
        <v>3</v>
      </c>
      <c r="B6" s="4" t="s">
        <v>8</v>
      </c>
      <c r="C6" s="4" t="s">
        <v>31</v>
      </c>
      <c r="D6" s="11" t="s">
        <v>40</v>
      </c>
      <c r="E6" s="7" t="s">
        <v>38</v>
      </c>
      <c r="F6" s="4" t="s">
        <v>9</v>
      </c>
      <c r="G6" s="4">
        <v>11</v>
      </c>
      <c r="H6" s="4">
        <v>14</v>
      </c>
      <c r="I6" s="8">
        <f>VLOOKUP(E6,'[1]BIOSTARDT INDIA'!$C$3:$E$326,3,FALSE)</f>
        <v>3</v>
      </c>
      <c r="J6" s="8">
        <v>20</v>
      </c>
      <c r="K6" s="8">
        <f t="shared" si="0"/>
        <v>170</v>
      </c>
    </row>
    <row r="7" spans="1:11">
      <c r="A7" s="30">
        <v>4</v>
      </c>
      <c r="B7" s="4" t="s">
        <v>5</v>
      </c>
      <c r="C7" s="4" t="s">
        <v>29</v>
      </c>
      <c r="D7" s="11" t="s">
        <v>40</v>
      </c>
      <c r="E7" s="7" t="s">
        <v>36</v>
      </c>
      <c r="F7" s="4" t="s">
        <v>6</v>
      </c>
      <c r="G7" s="4">
        <v>5</v>
      </c>
      <c r="H7" s="4">
        <v>35</v>
      </c>
      <c r="I7" s="8">
        <v>3.75</v>
      </c>
      <c r="J7" s="8">
        <v>20</v>
      </c>
      <c r="K7" s="8">
        <f t="shared" si="0"/>
        <v>207.5</v>
      </c>
    </row>
    <row r="8" spans="1:11">
      <c r="A8" s="30">
        <v>5</v>
      </c>
      <c r="B8" s="4" t="s">
        <v>5</v>
      </c>
      <c r="C8" s="4" t="s">
        <v>30</v>
      </c>
      <c r="D8" s="11" t="s">
        <v>40</v>
      </c>
      <c r="E8" s="7" t="s">
        <v>37</v>
      </c>
      <c r="F8" s="4" t="s">
        <v>7</v>
      </c>
      <c r="G8" s="4">
        <v>10</v>
      </c>
      <c r="H8" s="4">
        <v>10</v>
      </c>
      <c r="I8" s="8">
        <f>VLOOKUP(E8,'[1]BIOSTARDT INDIA'!$C$3:$E$326,3,FALSE)</f>
        <v>3</v>
      </c>
      <c r="J8" s="8">
        <v>20</v>
      </c>
      <c r="K8" s="8">
        <f t="shared" si="0"/>
        <v>170</v>
      </c>
    </row>
    <row r="9" spans="1:11">
      <c r="A9" s="30">
        <v>6</v>
      </c>
      <c r="B9" s="4" t="s">
        <v>10</v>
      </c>
      <c r="C9" s="4" t="s">
        <v>32</v>
      </c>
      <c r="D9" s="11" t="s">
        <v>40</v>
      </c>
      <c r="E9" s="7" t="s">
        <v>35</v>
      </c>
      <c r="F9" s="4" t="s">
        <v>11</v>
      </c>
      <c r="G9" s="4">
        <v>5</v>
      </c>
      <c r="H9" s="4">
        <v>25</v>
      </c>
      <c r="I9" s="8">
        <f>VLOOKUP(E9,'[1]BIOSTARDT INDIA'!$C$3:$E$326,3,FALSE)</f>
        <v>3.75</v>
      </c>
      <c r="J9" s="8">
        <v>20</v>
      </c>
      <c r="K9" s="8">
        <f t="shared" si="0"/>
        <v>207.5</v>
      </c>
    </row>
    <row r="10" spans="1:11">
      <c r="A10" s="30">
        <v>7</v>
      </c>
      <c r="B10" s="4" t="s">
        <v>14</v>
      </c>
      <c r="C10" s="4" t="s">
        <v>34</v>
      </c>
      <c r="D10" s="11" t="s">
        <v>40</v>
      </c>
      <c r="E10" s="7" t="s">
        <v>36</v>
      </c>
      <c r="F10" s="4" t="s">
        <v>15</v>
      </c>
      <c r="G10" s="4">
        <v>22</v>
      </c>
      <c r="H10" s="4">
        <v>22</v>
      </c>
      <c r="I10" s="8">
        <v>3.75</v>
      </c>
      <c r="J10" s="8">
        <v>20</v>
      </c>
      <c r="K10" s="5">
        <f t="shared" si="0"/>
        <v>207.5</v>
      </c>
    </row>
    <row r="11" spans="1:11">
      <c r="A11" s="30">
        <v>8</v>
      </c>
      <c r="B11" s="4" t="s">
        <v>12</v>
      </c>
      <c r="C11" s="4" t="s">
        <v>33</v>
      </c>
      <c r="D11" s="11" t="s">
        <v>40</v>
      </c>
      <c r="E11" s="7" t="s">
        <v>39</v>
      </c>
      <c r="F11" s="4" t="s">
        <v>13</v>
      </c>
      <c r="G11" s="4">
        <v>25</v>
      </c>
      <c r="H11" s="4">
        <v>230</v>
      </c>
      <c r="I11" s="8">
        <f>VLOOKUP(E11,'[1]BIOSTARDT INDIA'!$C$3:$E$326,3,FALSE)</f>
        <v>3.75</v>
      </c>
      <c r="J11" s="8">
        <v>20</v>
      </c>
      <c r="K11" s="5">
        <f>H11*I11+J11</f>
        <v>882.5</v>
      </c>
    </row>
    <row r="12" spans="1:11" s="3" customFormat="1">
      <c r="A12" s="12" t="s">
        <v>43</v>
      </c>
      <c r="B12" s="13"/>
      <c r="C12" s="13"/>
      <c r="D12" s="13"/>
      <c r="E12" s="13"/>
      <c r="F12" s="13"/>
      <c r="G12" s="13"/>
      <c r="H12" s="13"/>
      <c r="I12" s="14"/>
      <c r="J12" s="15"/>
      <c r="K12" s="6">
        <f>ROUND(SUM(K4:K11),0)</f>
        <v>2523</v>
      </c>
    </row>
    <row r="13" spans="1:11" s="3" customFormat="1" ht="30" customHeight="1">
      <c r="A13" s="16" t="s">
        <v>42</v>
      </c>
      <c r="B13" s="16"/>
      <c r="C13" s="16"/>
      <c r="D13" s="16"/>
      <c r="E13" s="16"/>
      <c r="F13" s="16"/>
      <c r="G13" s="16"/>
      <c r="H13" s="16"/>
      <c r="I13" s="17"/>
      <c r="J13" s="17"/>
      <c r="K13" s="17"/>
    </row>
    <row r="14" spans="1:11" s="3" customFormat="1" ht="30" customHeight="1" thickBot="1">
      <c r="A14" s="16" t="s">
        <v>16</v>
      </c>
      <c r="B14" s="16"/>
      <c r="C14" s="16"/>
      <c r="D14" s="16"/>
      <c r="E14" s="16"/>
      <c r="F14" s="16"/>
      <c r="G14" s="24"/>
      <c r="H14" s="24"/>
      <c r="I14" s="17"/>
      <c r="J14" s="17"/>
      <c r="K14" s="17"/>
    </row>
    <row r="15" spans="1:11" ht="15.75" thickBot="1">
      <c r="G15" s="26">
        <f>SUM(G4:G11)</f>
        <v>102</v>
      </c>
      <c r="H15" s="25">
        <f>SUM(H4:H11)</f>
        <v>466</v>
      </c>
    </row>
  </sheetData>
  <sortState ref="B4:K11">
    <sortCondition ref="B4:B11"/>
  </sortState>
  <mergeCells count="7">
    <mergeCell ref="A12:J12"/>
    <mergeCell ref="A13:K13"/>
    <mergeCell ref="A14:K14"/>
    <mergeCell ref="I1:K1"/>
    <mergeCell ref="I2:K2"/>
    <mergeCell ref="A1:H1"/>
    <mergeCell ref="A2:H2"/>
  </mergeCells>
  <conditionalFormatting sqref="C1:C1048576">
    <cfRule type="duplicateValues" dxfId="0" priority="1"/>
  </conditionalFormatting>
  <pageMargins left="0.47" right="0.39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2025-04-16T10:33:58Z</cp:lastPrinted>
  <dcterms:created xsi:type="dcterms:W3CDTF">2025-04-11T05:25:11Z</dcterms:created>
  <dcterms:modified xsi:type="dcterms:W3CDTF">2025-04-16T10:34:54Z</dcterms:modified>
</cp:coreProperties>
</file>