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Invoice!$I$1:$I$45</definedName>
  </definedNames>
  <calcPr calcId="124519"/>
</workbook>
</file>

<file path=xl/calcChain.xml><?xml version="1.0" encoding="utf-8"?>
<calcChain xmlns="http://schemas.openxmlformats.org/spreadsheetml/2006/main">
  <c r="M40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"/>
  <c r="I7" l="1"/>
  <c r="I8"/>
  <c r="I11"/>
  <c r="I12"/>
  <c r="I15"/>
  <c r="I16"/>
  <c r="I17"/>
  <c r="I18"/>
  <c r="I20"/>
  <c r="I21"/>
  <c r="I22"/>
  <c r="I23"/>
  <c r="I24"/>
  <c r="I26"/>
  <c r="I27"/>
  <c r="I29"/>
  <c r="I31"/>
  <c r="I32"/>
  <c r="I34"/>
  <c r="I35"/>
  <c r="I36"/>
  <c r="I37"/>
  <c r="I39"/>
</calcChain>
</file>

<file path=xl/sharedStrings.xml><?xml version="1.0" encoding="utf-8"?>
<sst xmlns="http://schemas.openxmlformats.org/spreadsheetml/2006/main" count="236" uniqueCount="127">
  <si>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</si>
  <si>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</si>
  <si>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</si>
  <si>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</si>
  <si>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</si>
  <si>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</si>
  <si>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</si>
  <si>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</si>
  <si>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01/3/2024</t>
  </si>
  <si>
    <t>3920</t>
  </si>
  <si>
    <t>PLASTIC</t>
  </si>
  <si>
    <t>3936</t>
  </si>
  <si>
    <t>GLASS</t>
  </si>
  <si>
    <t>3939</t>
  </si>
  <si>
    <t>02/3/2024</t>
  </si>
  <si>
    <t>3938</t>
  </si>
  <si>
    <t>03/3/2024</t>
  </si>
  <si>
    <t>3865</t>
  </si>
  <si>
    <t>3893</t>
  </si>
  <si>
    <t>07/3/2024</t>
  </si>
  <si>
    <t>3999</t>
  </si>
  <si>
    <t>3993</t>
  </si>
  <si>
    <t>3950</t>
  </si>
  <si>
    <t>3994</t>
  </si>
  <si>
    <t>09/3/2024</t>
  </si>
  <si>
    <t>4028</t>
  </si>
  <si>
    <t>4032</t>
  </si>
  <si>
    <t>4030</t>
  </si>
  <si>
    <t>4034</t>
  </si>
  <si>
    <t>10/3/2024</t>
  </si>
  <si>
    <t>3953</t>
  </si>
  <si>
    <t>4019</t>
  </si>
  <si>
    <t>11/3/2024</t>
  </si>
  <si>
    <t>4048</t>
  </si>
  <si>
    <t>12/3/2024</t>
  </si>
  <si>
    <t>4040</t>
  </si>
  <si>
    <t>4053</t>
  </si>
  <si>
    <t>4042</t>
  </si>
  <si>
    <t>14/3/2024</t>
  </si>
  <si>
    <t>4038</t>
  </si>
  <si>
    <t>4088</t>
  </si>
  <si>
    <t>15/3/2024</t>
  </si>
  <si>
    <t>4068</t>
  </si>
  <si>
    <t>4080</t>
  </si>
  <si>
    <t>4079</t>
  </si>
  <si>
    <t>4086</t>
  </si>
  <si>
    <t>4077</t>
  </si>
  <si>
    <t>16/3/2024</t>
  </si>
  <si>
    <t>4107</t>
  </si>
  <si>
    <t>4095</t>
  </si>
  <si>
    <t>4110</t>
  </si>
  <si>
    <t>19/3/2024</t>
  </si>
  <si>
    <t>4113</t>
  </si>
  <si>
    <t>4127</t>
  </si>
  <si>
    <t>21/3/2024</t>
  </si>
  <si>
    <t>4167</t>
  </si>
  <si>
    <t>27/3/2024</t>
  </si>
  <si>
    <t>4184</t>
  </si>
  <si>
    <t>4190</t>
  </si>
  <si>
    <t>4188</t>
  </si>
  <si>
    <t>GST to be paid by Consignor under Reverse Charge Mechanism (RCM) as per GST</t>
  </si>
  <si>
    <t>Declaration � Kindly verify and confirm before 04/20/2024 00:00:00</t>
  </si>
  <si>
    <t>Thanking you for your business.
PRAGATI LOGISTICS</t>
  </si>
  <si>
    <t>SALIPUR</t>
  </si>
  <si>
    <t>KEONJHAR</t>
  </si>
  <si>
    <t>JAJPUR ROAD</t>
  </si>
  <si>
    <t>DHENKANAL</t>
  </si>
  <si>
    <t>RAHAMA</t>
  </si>
  <si>
    <t>KENDRAPARA</t>
  </si>
  <si>
    <t>BHUBANESWAR</t>
  </si>
  <si>
    <t>BHUBAN</t>
  </si>
  <si>
    <t>PATTAMUNDAI</t>
  </si>
  <si>
    <t>CHHATIA</t>
  </si>
  <si>
    <t>RAIRANGPUR</t>
  </si>
  <si>
    <t>CHANDIKHOL</t>
  </si>
  <si>
    <t>KAMAKHYANAGAR</t>
  </si>
  <si>
    <t>JAJPUR TOWN</t>
  </si>
  <si>
    <t>CHANDOL</t>
  </si>
  <si>
    <t>PARADEEP</t>
  </si>
  <si>
    <t>NUAPATNA</t>
  </si>
  <si>
    <t>KANDARPUR</t>
  </si>
  <si>
    <t>CTC</t>
  </si>
  <si>
    <t>SL</t>
  </si>
  <si>
    <t>LR NO</t>
  </si>
  <si>
    <t>INV NO</t>
  </si>
  <si>
    <t>FROM</t>
  </si>
  <si>
    <t>TO</t>
  </si>
  <si>
    <t>PL/DO/24722</t>
  </si>
  <si>
    <t>PL/MA/20964</t>
  </si>
  <si>
    <t>PL/MA/20965</t>
  </si>
  <si>
    <t>PL/DO/24673</t>
  </si>
  <si>
    <t>PL/DO/24796</t>
  </si>
  <si>
    <t>PL/DO/24795</t>
  </si>
  <si>
    <t>PL/DO/25268</t>
  </si>
  <si>
    <t>PL/DO/25253</t>
  </si>
  <si>
    <t>PL/DO/25220</t>
  </si>
  <si>
    <t>PL/DO/25219</t>
  </si>
  <si>
    <t>PL/DO/25422</t>
  </si>
  <si>
    <t>PL/DO/25419</t>
  </si>
  <si>
    <t>PL/DO/25421</t>
  </si>
  <si>
    <t>PL/DO/25420</t>
  </si>
  <si>
    <t>PL/DO/25428</t>
  </si>
  <si>
    <t>PL/DO/25429</t>
  </si>
  <si>
    <t>PL/DO/25490</t>
  </si>
  <si>
    <t>PL/DO/25525</t>
  </si>
  <si>
    <t>PL/DO/25647</t>
  </si>
  <si>
    <t>PL/DO/25524</t>
  </si>
  <si>
    <t>PL/DO/25646</t>
  </si>
  <si>
    <t>PL/MA/21753</t>
  </si>
  <si>
    <t>PL/DO/25765</t>
  </si>
  <si>
    <t>PL/DO/25787</t>
  </si>
  <si>
    <t>PL/DO/25786</t>
  </si>
  <si>
    <t>PL/DO/25785</t>
  </si>
  <si>
    <t>PL/DO/25729</t>
  </si>
  <si>
    <t>PL/DO/25893</t>
  </si>
  <si>
    <t>PL/DO/25892</t>
  </si>
  <si>
    <t>PL/DO/25891</t>
  </si>
  <si>
    <t>PL/DO/26066</t>
  </si>
  <si>
    <t>PL/DO/26065</t>
  </si>
  <si>
    <t>PL/DO/26217</t>
  </si>
  <si>
    <t>PL/DO/26598</t>
  </si>
  <si>
    <t>PL/DO/26599</t>
  </si>
  <si>
    <t>PL/DO/26600</t>
  </si>
  <si>
    <t>HAM</t>
  </si>
  <si>
    <t xml:space="preserve">TO, 
KRISHANA TRADING
Address: 728/B, CANTONMENT ROAD,BUXIBAZAR-753001 ODISHA,8281277870
GST No:21AOKPB4578G1Z4
</t>
  </si>
  <si>
    <t>(RUPEES TEN THOUSAND SEVEN HUNDRED FIFTY EIGHT ONLY)</t>
  </si>
  <si>
    <t>Bill Date:03/31/2024
Bill #:Inv-42962/23-24
TotalAmount:10758.00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</si>
</sst>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6</xdr:col>
      <xdr:colOff>200025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8575"/>
          <a:ext cx="38004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KRISHAN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JAJPUR ROAD</v>
          </cell>
          <cell r="G4" t="str">
            <v>PLASTIC</v>
          </cell>
          <cell r="H4">
            <v>2</v>
          </cell>
          <cell r="I4">
            <v>88</v>
          </cell>
        </row>
        <row r="5">
          <cell r="F5" t="str">
            <v>KENDRAPARA</v>
          </cell>
          <cell r="G5" t="str">
            <v>PLASTIC</v>
          </cell>
          <cell r="H5">
            <v>2</v>
          </cell>
          <cell r="I5">
            <v>88</v>
          </cell>
        </row>
        <row r="6">
          <cell r="F6" t="str">
            <v>BRAHMAGIRI</v>
          </cell>
          <cell r="G6" t="str">
            <v>PLASTIC</v>
          </cell>
          <cell r="H6">
            <v>4</v>
          </cell>
          <cell r="I6">
            <v>88</v>
          </cell>
        </row>
        <row r="7">
          <cell r="F7" t="str">
            <v>JAGATSINGHPUR</v>
          </cell>
          <cell r="G7" t="str">
            <v>PLASTIC</v>
          </cell>
          <cell r="H7">
            <v>2</v>
          </cell>
          <cell r="I7">
            <v>88</v>
          </cell>
        </row>
        <row r="8">
          <cell r="F8" t="str">
            <v>CHHATIA</v>
          </cell>
          <cell r="G8" t="str">
            <v>GLASS</v>
          </cell>
          <cell r="H8">
            <v>2</v>
          </cell>
          <cell r="I8">
            <v>88</v>
          </cell>
        </row>
        <row r="9">
          <cell r="F9" t="str">
            <v>KENDRAPARA</v>
          </cell>
          <cell r="G9" t="str">
            <v>PLASTIC</v>
          </cell>
          <cell r="H9">
            <v>1</v>
          </cell>
          <cell r="I9">
            <v>88</v>
          </cell>
        </row>
        <row r="10">
          <cell r="F10" t="str">
            <v>PAGA</v>
          </cell>
          <cell r="G10" t="str">
            <v>PLASTIC</v>
          </cell>
          <cell r="H10">
            <v>1</v>
          </cell>
          <cell r="I10">
            <v>88</v>
          </cell>
        </row>
        <row r="11">
          <cell r="F11" t="str">
            <v>PATTAMUNDAI</v>
          </cell>
          <cell r="G11" t="str">
            <v>PLASTIC</v>
          </cell>
          <cell r="H11">
            <v>2</v>
          </cell>
          <cell r="I11">
            <v>88</v>
          </cell>
        </row>
        <row r="12">
          <cell r="F12" t="str">
            <v>ATHAGARH</v>
          </cell>
          <cell r="G12" t="str">
            <v>PLASTIC</v>
          </cell>
          <cell r="H12">
            <v>2</v>
          </cell>
          <cell r="I12">
            <v>88</v>
          </cell>
        </row>
        <row r="13">
          <cell r="F13" t="str">
            <v>balia bazar</v>
          </cell>
          <cell r="G13" t="str">
            <v>PLASTIC</v>
          </cell>
          <cell r="H13">
            <v>1</v>
          </cell>
          <cell r="I13">
            <v>88</v>
          </cell>
        </row>
        <row r="14">
          <cell r="F14" t="str">
            <v>NIALI</v>
          </cell>
          <cell r="G14" t="str">
            <v>PLASTIC</v>
          </cell>
          <cell r="H14">
            <v>1</v>
          </cell>
          <cell r="I14">
            <v>88</v>
          </cell>
        </row>
        <row r="15">
          <cell r="F15" t="str">
            <v>JAGATSINGHPUR</v>
          </cell>
          <cell r="G15" t="str">
            <v>PLASTIC</v>
          </cell>
          <cell r="H15">
            <v>1</v>
          </cell>
          <cell r="I15">
            <v>88</v>
          </cell>
        </row>
        <row r="16">
          <cell r="F16" t="str">
            <v>NIALI</v>
          </cell>
          <cell r="G16" t="str">
            <v>PLASTIC</v>
          </cell>
          <cell r="H16">
            <v>1</v>
          </cell>
          <cell r="I16">
            <v>88</v>
          </cell>
        </row>
        <row r="17">
          <cell r="F17" t="str">
            <v>KENDRAPARA</v>
          </cell>
          <cell r="G17" t="str">
            <v>PLASTIC</v>
          </cell>
          <cell r="H17">
            <v>1</v>
          </cell>
          <cell r="I17">
            <v>88</v>
          </cell>
        </row>
        <row r="18">
          <cell r="F18" t="str">
            <v>ATHAGARH</v>
          </cell>
          <cell r="G18" t="str">
            <v>PLASTIC</v>
          </cell>
          <cell r="H18">
            <v>1</v>
          </cell>
          <cell r="I18">
            <v>88</v>
          </cell>
        </row>
        <row r="19">
          <cell r="F19" t="str">
            <v>JAJPUR TOWN</v>
          </cell>
          <cell r="G19" t="str">
            <v>PLASTIC</v>
          </cell>
          <cell r="H19">
            <v>4</v>
          </cell>
          <cell r="I19">
            <v>88</v>
          </cell>
        </row>
        <row r="20">
          <cell r="F20" t="str">
            <v>CHANDIKHOL</v>
          </cell>
          <cell r="G20" t="str">
            <v>PLASTIC</v>
          </cell>
          <cell r="H20">
            <v>1</v>
          </cell>
          <cell r="I20">
            <v>88</v>
          </cell>
        </row>
        <row r="21">
          <cell r="F21" t="str">
            <v>DHENKANAL</v>
          </cell>
          <cell r="G21" t="str">
            <v>PLASTIC</v>
          </cell>
          <cell r="H21">
            <v>1</v>
          </cell>
          <cell r="I21">
            <v>88</v>
          </cell>
        </row>
        <row r="22">
          <cell r="F22" t="str">
            <v>KENDRAPARA</v>
          </cell>
          <cell r="G22" t="str">
            <v>PLASTIC</v>
          </cell>
          <cell r="H22">
            <v>2</v>
          </cell>
          <cell r="I22">
            <v>88</v>
          </cell>
        </row>
        <row r="23">
          <cell r="F23" t="str">
            <v>JAJPUR TOWN</v>
          </cell>
          <cell r="G23" t="str">
            <v>PLASTIC</v>
          </cell>
          <cell r="H23">
            <v>1</v>
          </cell>
          <cell r="I23">
            <v>88</v>
          </cell>
        </row>
        <row r="24">
          <cell r="F24" t="str">
            <v>JAGATSINGHPUR</v>
          </cell>
          <cell r="G24" t="str">
            <v>PLASTIC</v>
          </cell>
          <cell r="H24">
            <v>1</v>
          </cell>
          <cell r="I24">
            <v>88</v>
          </cell>
        </row>
        <row r="25">
          <cell r="F25" t="str">
            <v>JAJPUR ROAD</v>
          </cell>
          <cell r="G25" t="str">
            <v>PLASTIC</v>
          </cell>
          <cell r="H25">
            <v>1</v>
          </cell>
          <cell r="I25">
            <v>88</v>
          </cell>
        </row>
        <row r="26">
          <cell r="F26" t="str">
            <v>KANDARPUR</v>
          </cell>
          <cell r="G26" t="str">
            <v>PLASTIC</v>
          </cell>
          <cell r="H26">
            <v>2</v>
          </cell>
          <cell r="I26">
            <v>88</v>
          </cell>
        </row>
        <row r="27">
          <cell r="F27" t="str">
            <v>CHANDIKHOL</v>
          </cell>
          <cell r="G27" t="str">
            <v>PLASTIC</v>
          </cell>
          <cell r="H27">
            <v>1</v>
          </cell>
          <cell r="I27">
            <v>88</v>
          </cell>
        </row>
        <row r="28">
          <cell r="F28" t="str">
            <v>JAGATSINGHPUR</v>
          </cell>
          <cell r="G28" t="str">
            <v>PLASTIC</v>
          </cell>
          <cell r="H28">
            <v>1</v>
          </cell>
          <cell r="I28">
            <v>88</v>
          </cell>
        </row>
        <row r="29">
          <cell r="F29" t="str">
            <v>KENDRAPARA</v>
          </cell>
          <cell r="G29" t="str">
            <v>PLASTIC</v>
          </cell>
          <cell r="H29">
            <v>3</v>
          </cell>
          <cell r="I29">
            <v>88</v>
          </cell>
        </row>
        <row r="30">
          <cell r="F30" t="str">
            <v>SORO</v>
          </cell>
          <cell r="G30" t="str">
            <v>GLASS</v>
          </cell>
          <cell r="H30">
            <v>3</v>
          </cell>
          <cell r="I30">
            <v>88</v>
          </cell>
        </row>
        <row r="31">
          <cell r="F31" t="str">
            <v>KENDRAPARA</v>
          </cell>
          <cell r="G31" t="str">
            <v>PLASTIC</v>
          </cell>
          <cell r="H31">
            <v>1</v>
          </cell>
          <cell r="I31">
            <v>88</v>
          </cell>
        </row>
        <row r="32">
          <cell r="F32" t="str">
            <v>PATTAMUNDAI</v>
          </cell>
          <cell r="G32" t="str">
            <v>PLASTIC</v>
          </cell>
          <cell r="H32">
            <v>1</v>
          </cell>
          <cell r="I32">
            <v>88</v>
          </cell>
        </row>
        <row r="33">
          <cell r="F33" t="str">
            <v>PARADEEP</v>
          </cell>
          <cell r="G33" t="str">
            <v>PLASTIC</v>
          </cell>
          <cell r="H33">
            <v>11</v>
          </cell>
          <cell r="I33">
            <v>88</v>
          </cell>
        </row>
        <row r="34">
          <cell r="F34" t="str">
            <v>DHENKANAL</v>
          </cell>
          <cell r="G34" t="str">
            <v>PLASTIC</v>
          </cell>
          <cell r="H34">
            <v>1</v>
          </cell>
          <cell r="I34">
            <v>88</v>
          </cell>
        </row>
        <row r="35">
          <cell r="F35" t="str">
            <v>PARADEEP</v>
          </cell>
          <cell r="G35" t="str">
            <v>PLASTIC</v>
          </cell>
          <cell r="H35">
            <v>1</v>
          </cell>
          <cell r="I35">
            <v>88</v>
          </cell>
        </row>
        <row r="36">
          <cell r="F36" t="str">
            <v>KENDRAPARA</v>
          </cell>
          <cell r="G36" t="str">
            <v>PLASTIC</v>
          </cell>
          <cell r="H36">
            <v>1</v>
          </cell>
          <cell r="I36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P8" sqref="P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9.5703125" style="1" bestFit="1" customWidth="1"/>
    <col min="8" max="8" width="5.42578125" style="1" bestFit="1" customWidth="1"/>
    <col min="9" max="9" width="6.5703125" style="1" bestFit="1" customWidth="1"/>
    <col min="10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6"/>
      <c r="B1" s="6"/>
      <c r="C1" s="6"/>
      <c r="D1" s="6"/>
      <c r="E1" s="6"/>
      <c r="F1" s="6"/>
      <c r="G1" s="6"/>
      <c r="H1" s="14" t="s">
        <v>0</v>
      </c>
      <c r="I1" s="15"/>
      <c r="J1" s="15"/>
      <c r="K1" s="15"/>
      <c r="L1" s="15"/>
      <c r="M1" s="16"/>
    </row>
    <row r="2" spans="1:13" ht="81.75" customHeight="1">
      <c r="A2" s="6" t="s">
        <v>124</v>
      </c>
      <c r="B2" s="6"/>
      <c r="C2" s="6"/>
      <c r="D2" s="6"/>
      <c r="E2" s="6"/>
      <c r="F2" s="6"/>
      <c r="G2" s="6"/>
      <c r="H2" s="14" t="s">
        <v>126</v>
      </c>
      <c r="I2" s="15"/>
      <c r="J2" s="15"/>
      <c r="K2" s="15"/>
      <c r="L2" s="15"/>
      <c r="M2" s="16"/>
    </row>
    <row r="3" spans="1:13" s="13" customFormat="1" ht="21.75" customHeight="1">
      <c r="A3" s="12" t="s">
        <v>82</v>
      </c>
      <c r="B3" s="12" t="s">
        <v>1</v>
      </c>
      <c r="C3" s="12" t="s">
        <v>83</v>
      </c>
      <c r="D3" s="12" t="s">
        <v>84</v>
      </c>
      <c r="E3" s="12" t="s">
        <v>85</v>
      </c>
      <c r="F3" s="12" t="s">
        <v>86</v>
      </c>
      <c r="G3" s="12" t="s">
        <v>2</v>
      </c>
      <c r="H3" s="12" t="s">
        <v>3</v>
      </c>
      <c r="I3" s="12" t="s">
        <v>4</v>
      </c>
      <c r="J3" s="12" t="s">
        <v>123</v>
      </c>
      <c r="K3" s="12" t="s">
        <v>5</v>
      </c>
      <c r="L3" s="12" t="s">
        <v>6</v>
      </c>
      <c r="M3" s="12" t="s">
        <v>7</v>
      </c>
    </row>
    <row r="4" spans="1:13">
      <c r="A4" s="2">
        <v>1</v>
      </c>
      <c r="B4" s="4" t="s">
        <v>8</v>
      </c>
      <c r="C4" s="4" t="s">
        <v>87</v>
      </c>
      <c r="D4" s="4" t="s">
        <v>9</v>
      </c>
      <c r="E4" s="10" t="s">
        <v>81</v>
      </c>
      <c r="F4" s="2" t="s">
        <v>63</v>
      </c>
      <c r="G4" s="2" t="s">
        <v>10</v>
      </c>
      <c r="H4" s="2">
        <v>1</v>
      </c>
      <c r="I4" s="3">
        <v>88</v>
      </c>
      <c r="J4" s="3">
        <f>H4*2</f>
        <v>2</v>
      </c>
      <c r="K4" s="3">
        <f>H4*12</f>
        <v>12</v>
      </c>
      <c r="L4" s="3">
        <v>25</v>
      </c>
      <c r="M4" s="5">
        <f>H4*I4+J4+K4+L4</f>
        <v>127</v>
      </c>
    </row>
    <row r="5" spans="1:13">
      <c r="A5" s="2">
        <v>2</v>
      </c>
      <c r="B5" s="4" t="s">
        <v>8</v>
      </c>
      <c r="C5" s="4" t="s">
        <v>88</v>
      </c>
      <c r="D5" s="4" t="s">
        <v>11</v>
      </c>
      <c r="E5" s="11" t="s">
        <v>81</v>
      </c>
      <c r="F5" s="2" t="s">
        <v>64</v>
      </c>
      <c r="G5" s="2" t="s">
        <v>12</v>
      </c>
      <c r="H5" s="2">
        <v>3</v>
      </c>
      <c r="I5" s="3">
        <v>88</v>
      </c>
      <c r="J5" s="3">
        <f t="shared" ref="J5:J39" si="0">H5*2</f>
        <v>6</v>
      </c>
      <c r="K5" s="3">
        <f t="shared" ref="K5:K39" si="1">H5*12</f>
        <v>36</v>
      </c>
      <c r="L5" s="3">
        <v>25</v>
      </c>
      <c r="M5" s="3">
        <f t="shared" ref="M5:M39" si="2">H5*I5+J5+K5+L5</f>
        <v>331</v>
      </c>
    </row>
    <row r="6" spans="1:13">
      <c r="A6" s="2">
        <v>3</v>
      </c>
      <c r="B6" s="4" t="s">
        <v>8</v>
      </c>
      <c r="C6" s="4" t="s">
        <v>89</v>
      </c>
      <c r="D6" s="4" t="s">
        <v>13</v>
      </c>
      <c r="E6" s="11" t="s">
        <v>81</v>
      </c>
      <c r="F6" s="2" t="s">
        <v>64</v>
      </c>
      <c r="G6" s="2" t="s">
        <v>12</v>
      </c>
      <c r="H6" s="2">
        <v>2</v>
      </c>
      <c r="I6" s="3">
        <v>88</v>
      </c>
      <c r="J6" s="3">
        <f t="shared" si="0"/>
        <v>4</v>
      </c>
      <c r="K6" s="3">
        <f t="shared" si="1"/>
        <v>24</v>
      </c>
      <c r="L6" s="3">
        <v>25</v>
      </c>
      <c r="M6" s="3">
        <f t="shared" si="2"/>
        <v>229</v>
      </c>
    </row>
    <row r="7" spans="1:13">
      <c r="A7" s="2">
        <v>4</v>
      </c>
      <c r="B7" s="4" t="s">
        <v>14</v>
      </c>
      <c r="C7" s="4" t="s">
        <v>90</v>
      </c>
      <c r="D7" s="4" t="s">
        <v>15</v>
      </c>
      <c r="E7" s="11" t="s">
        <v>81</v>
      </c>
      <c r="F7" s="2" t="s">
        <v>65</v>
      </c>
      <c r="G7" s="2" t="s">
        <v>10</v>
      </c>
      <c r="H7" s="2">
        <v>1</v>
      </c>
      <c r="I7" s="3">
        <f>VLOOKUP(F7,[1]Invoice!$F$4:$I$36,4,FALSE)</f>
        <v>88</v>
      </c>
      <c r="J7" s="3">
        <f t="shared" si="0"/>
        <v>2</v>
      </c>
      <c r="K7" s="3">
        <f t="shared" si="1"/>
        <v>12</v>
      </c>
      <c r="L7" s="3">
        <v>25</v>
      </c>
      <c r="M7" s="3">
        <f t="shared" si="2"/>
        <v>127</v>
      </c>
    </row>
    <row r="8" spans="1:13">
      <c r="A8" s="2">
        <v>5</v>
      </c>
      <c r="B8" s="4" t="s">
        <v>16</v>
      </c>
      <c r="C8" s="4" t="s">
        <v>91</v>
      </c>
      <c r="D8" s="4" t="s">
        <v>17</v>
      </c>
      <c r="E8" s="11" t="s">
        <v>81</v>
      </c>
      <c r="F8" s="2" t="s">
        <v>66</v>
      </c>
      <c r="G8" s="2" t="s">
        <v>12</v>
      </c>
      <c r="H8" s="2">
        <v>2</v>
      </c>
      <c r="I8" s="3">
        <f>VLOOKUP(F8,[1]Invoice!$F$4:$I$36,4,FALSE)</f>
        <v>88</v>
      </c>
      <c r="J8" s="3">
        <f t="shared" si="0"/>
        <v>4</v>
      </c>
      <c r="K8" s="3">
        <f t="shared" si="1"/>
        <v>24</v>
      </c>
      <c r="L8" s="3">
        <v>25</v>
      </c>
      <c r="M8" s="3">
        <f t="shared" si="2"/>
        <v>229</v>
      </c>
    </row>
    <row r="9" spans="1:13">
      <c r="A9" s="2">
        <v>6</v>
      </c>
      <c r="B9" s="4" t="s">
        <v>16</v>
      </c>
      <c r="C9" s="4" t="s">
        <v>92</v>
      </c>
      <c r="D9" s="4" t="s">
        <v>18</v>
      </c>
      <c r="E9" s="11" t="s">
        <v>81</v>
      </c>
      <c r="F9" s="2" t="s">
        <v>67</v>
      </c>
      <c r="G9" s="2" t="s">
        <v>10</v>
      </c>
      <c r="H9" s="2">
        <v>1</v>
      </c>
      <c r="I9" s="3">
        <v>88</v>
      </c>
      <c r="J9" s="3">
        <f t="shared" si="0"/>
        <v>2</v>
      </c>
      <c r="K9" s="3">
        <f t="shared" si="1"/>
        <v>12</v>
      </c>
      <c r="L9" s="3">
        <v>25</v>
      </c>
      <c r="M9" s="3">
        <f t="shared" si="2"/>
        <v>127</v>
      </c>
    </row>
    <row r="10" spans="1:13">
      <c r="A10" s="2">
        <v>7</v>
      </c>
      <c r="B10" s="4" t="s">
        <v>19</v>
      </c>
      <c r="C10" s="4" t="s">
        <v>93</v>
      </c>
      <c r="D10" s="4" t="s">
        <v>20</v>
      </c>
      <c r="E10" s="11" t="s">
        <v>81</v>
      </c>
      <c r="F10" s="2" t="s">
        <v>63</v>
      </c>
      <c r="G10" s="2" t="s">
        <v>10</v>
      </c>
      <c r="H10" s="2">
        <v>3</v>
      </c>
      <c r="I10" s="3">
        <v>88</v>
      </c>
      <c r="J10" s="3">
        <f t="shared" si="0"/>
        <v>6</v>
      </c>
      <c r="K10" s="3">
        <f t="shared" si="1"/>
        <v>36</v>
      </c>
      <c r="L10" s="3">
        <v>25</v>
      </c>
      <c r="M10" s="3">
        <f t="shared" si="2"/>
        <v>331</v>
      </c>
    </row>
    <row r="11" spans="1:13">
      <c r="A11" s="2">
        <v>8</v>
      </c>
      <c r="B11" s="4" t="s">
        <v>19</v>
      </c>
      <c r="C11" s="4" t="s">
        <v>94</v>
      </c>
      <c r="D11" s="4" t="s">
        <v>21</v>
      </c>
      <c r="E11" s="11" t="s">
        <v>81</v>
      </c>
      <c r="F11" s="2" t="s">
        <v>65</v>
      </c>
      <c r="G11" s="2" t="s">
        <v>10</v>
      </c>
      <c r="H11" s="2">
        <v>2</v>
      </c>
      <c r="I11" s="3">
        <f>VLOOKUP(F11,[1]Invoice!$F$4:$I$36,4,FALSE)</f>
        <v>88</v>
      </c>
      <c r="J11" s="3">
        <f t="shared" si="0"/>
        <v>4</v>
      </c>
      <c r="K11" s="3">
        <f t="shared" si="1"/>
        <v>24</v>
      </c>
      <c r="L11" s="3">
        <v>25</v>
      </c>
      <c r="M11" s="3">
        <f t="shared" si="2"/>
        <v>229</v>
      </c>
    </row>
    <row r="12" spans="1:13">
      <c r="A12" s="2">
        <v>9</v>
      </c>
      <c r="B12" s="4" t="s">
        <v>19</v>
      </c>
      <c r="C12" s="4" t="s">
        <v>95</v>
      </c>
      <c r="D12" s="4" t="s">
        <v>22</v>
      </c>
      <c r="E12" s="11" t="s">
        <v>81</v>
      </c>
      <c r="F12" s="2" t="s">
        <v>68</v>
      </c>
      <c r="G12" s="2" t="s">
        <v>10</v>
      </c>
      <c r="H12" s="2">
        <v>1</v>
      </c>
      <c r="I12" s="3">
        <f>VLOOKUP(F12,[1]Invoice!$F$4:$I$36,4,FALSE)</f>
        <v>88</v>
      </c>
      <c r="J12" s="3">
        <f t="shared" si="0"/>
        <v>2</v>
      </c>
      <c r="K12" s="3">
        <f t="shared" si="1"/>
        <v>12</v>
      </c>
      <c r="L12" s="3">
        <v>25</v>
      </c>
      <c r="M12" s="3">
        <f t="shared" si="2"/>
        <v>127</v>
      </c>
    </row>
    <row r="13" spans="1:13">
      <c r="A13" s="2">
        <v>10</v>
      </c>
      <c r="B13" s="4" t="s">
        <v>19</v>
      </c>
      <c r="C13" s="4" t="s">
        <v>96</v>
      </c>
      <c r="D13" s="4" t="s">
        <v>23</v>
      </c>
      <c r="E13" s="11" t="s">
        <v>81</v>
      </c>
      <c r="F13" s="2" t="s">
        <v>69</v>
      </c>
      <c r="G13" s="2" t="s">
        <v>10</v>
      </c>
      <c r="H13" s="2">
        <v>1</v>
      </c>
      <c r="I13" s="3">
        <v>88</v>
      </c>
      <c r="J13" s="3">
        <f t="shared" si="0"/>
        <v>2</v>
      </c>
      <c r="K13" s="3">
        <f t="shared" si="1"/>
        <v>12</v>
      </c>
      <c r="L13" s="3">
        <v>25</v>
      </c>
      <c r="M13" s="3">
        <f t="shared" si="2"/>
        <v>127</v>
      </c>
    </row>
    <row r="14" spans="1:13">
      <c r="A14" s="2">
        <v>11</v>
      </c>
      <c r="B14" s="4" t="s">
        <v>24</v>
      </c>
      <c r="C14" s="4" t="s">
        <v>97</v>
      </c>
      <c r="D14" s="4" t="s">
        <v>25</v>
      </c>
      <c r="E14" s="11" t="s">
        <v>81</v>
      </c>
      <c r="F14" s="2" t="s">
        <v>70</v>
      </c>
      <c r="G14" s="2" t="s">
        <v>10</v>
      </c>
      <c r="H14" s="2">
        <v>2</v>
      </c>
      <c r="I14" s="3">
        <v>88</v>
      </c>
      <c r="J14" s="3">
        <f t="shared" si="0"/>
        <v>4</v>
      </c>
      <c r="K14" s="3">
        <f t="shared" si="1"/>
        <v>24</v>
      </c>
      <c r="L14" s="3">
        <v>25</v>
      </c>
      <c r="M14" s="3">
        <f t="shared" si="2"/>
        <v>229</v>
      </c>
    </row>
    <row r="15" spans="1:13">
      <c r="A15" s="2">
        <v>12</v>
      </c>
      <c r="B15" s="4" t="s">
        <v>24</v>
      </c>
      <c r="C15" s="4" t="s">
        <v>98</v>
      </c>
      <c r="D15" s="4" t="s">
        <v>26</v>
      </c>
      <c r="E15" s="11" t="s">
        <v>81</v>
      </c>
      <c r="F15" s="2" t="s">
        <v>71</v>
      </c>
      <c r="G15" s="2" t="s">
        <v>10</v>
      </c>
      <c r="H15" s="2">
        <v>3</v>
      </c>
      <c r="I15" s="3">
        <f>VLOOKUP(F15,[1]Invoice!$F$4:$I$36,4,FALSE)</f>
        <v>88</v>
      </c>
      <c r="J15" s="3">
        <f t="shared" si="0"/>
        <v>6</v>
      </c>
      <c r="K15" s="3">
        <f t="shared" si="1"/>
        <v>36</v>
      </c>
      <c r="L15" s="3">
        <v>25</v>
      </c>
      <c r="M15" s="3">
        <f t="shared" si="2"/>
        <v>331</v>
      </c>
    </row>
    <row r="16" spans="1:13">
      <c r="A16" s="2">
        <v>13</v>
      </c>
      <c r="B16" s="4" t="s">
        <v>24</v>
      </c>
      <c r="C16" s="4" t="s">
        <v>99</v>
      </c>
      <c r="D16" s="4" t="s">
        <v>27</v>
      </c>
      <c r="E16" s="11" t="s">
        <v>81</v>
      </c>
      <c r="F16" s="2" t="s">
        <v>72</v>
      </c>
      <c r="G16" s="2" t="s">
        <v>12</v>
      </c>
      <c r="H16" s="2">
        <v>1</v>
      </c>
      <c r="I16" s="3">
        <f>VLOOKUP(F16,[1]Invoice!$F$4:$I$36,4,FALSE)</f>
        <v>88</v>
      </c>
      <c r="J16" s="3">
        <f t="shared" si="0"/>
        <v>2</v>
      </c>
      <c r="K16" s="3">
        <f t="shared" si="1"/>
        <v>12</v>
      </c>
      <c r="L16" s="3">
        <v>25</v>
      </c>
      <c r="M16" s="3">
        <f t="shared" si="2"/>
        <v>127</v>
      </c>
    </row>
    <row r="17" spans="1:13">
      <c r="A17" s="2">
        <v>14</v>
      </c>
      <c r="B17" s="4" t="s">
        <v>24</v>
      </c>
      <c r="C17" s="4" t="s">
        <v>100</v>
      </c>
      <c r="D17" s="4" t="s">
        <v>28</v>
      </c>
      <c r="E17" s="11" t="s">
        <v>81</v>
      </c>
      <c r="F17" s="2" t="s">
        <v>65</v>
      </c>
      <c r="G17" s="2" t="s">
        <v>10</v>
      </c>
      <c r="H17" s="2">
        <v>6</v>
      </c>
      <c r="I17" s="3">
        <f>VLOOKUP(F17,[1]Invoice!$F$4:$I$36,4,FALSE)</f>
        <v>88</v>
      </c>
      <c r="J17" s="3">
        <f t="shared" si="0"/>
        <v>12</v>
      </c>
      <c r="K17" s="3">
        <f t="shared" si="1"/>
        <v>72</v>
      </c>
      <c r="L17" s="3">
        <v>25</v>
      </c>
      <c r="M17" s="3">
        <f t="shared" si="2"/>
        <v>637</v>
      </c>
    </row>
    <row r="18" spans="1:13">
      <c r="A18" s="2">
        <v>15</v>
      </c>
      <c r="B18" s="4" t="s">
        <v>29</v>
      </c>
      <c r="C18" s="4" t="s">
        <v>101</v>
      </c>
      <c r="D18" s="4" t="s">
        <v>30</v>
      </c>
      <c r="E18" s="11" t="s">
        <v>81</v>
      </c>
      <c r="F18" s="2" t="s">
        <v>68</v>
      </c>
      <c r="G18" s="2" t="s">
        <v>10</v>
      </c>
      <c r="H18" s="2">
        <v>4</v>
      </c>
      <c r="I18" s="3">
        <f>VLOOKUP(F18,[1]Invoice!$F$4:$I$36,4,FALSE)</f>
        <v>88</v>
      </c>
      <c r="J18" s="3">
        <f t="shared" si="0"/>
        <v>8</v>
      </c>
      <c r="K18" s="3">
        <f t="shared" si="1"/>
        <v>48</v>
      </c>
      <c r="L18" s="3">
        <v>25</v>
      </c>
      <c r="M18" s="3">
        <f t="shared" si="2"/>
        <v>433</v>
      </c>
    </row>
    <row r="19" spans="1:13">
      <c r="A19" s="2">
        <v>16</v>
      </c>
      <c r="B19" s="4" t="s">
        <v>29</v>
      </c>
      <c r="C19" s="4" t="s">
        <v>102</v>
      </c>
      <c r="D19" s="4" t="s">
        <v>31</v>
      </c>
      <c r="E19" s="11" t="s">
        <v>81</v>
      </c>
      <c r="F19" s="2" t="s">
        <v>63</v>
      </c>
      <c r="G19" s="2" t="s">
        <v>10</v>
      </c>
      <c r="H19" s="2">
        <v>3</v>
      </c>
      <c r="I19" s="3">
        <v>88</v>
      </c>
      <c r="J19" s="3">
        <f t="shared" si="0"/>
        <v>6</v>
      </c>
      <c r="K19" s="3">
        <f t="shared" si="1"/>
        <v>36</v>
      </c>
      <c r="L19" s="3">
        <v>25</v>
      </c>
      <c r="M19" s="3">
        <f t="shared" si="2"/>
        <v>331</v>
      </c>
    </row>
    <row r="20" spans="1:13">
      <c r="A20" s="2">
        <v>17</v>
      </c>
      <c r="B20" s="4" t="s">
        <v>32</v>
      </c>
      <c r="C20" s="4" t="s">
        <v>103</v>
      </c>
      <c r="D20" s="4" t="s">
        <v>33</v>
      </c>
      <c r="E20" s="11" t="s">
        <v>81</v>
      </c>
      <c r="F20" s="2" t="s">
        <v>65</v>
      </c>
      <c r="G20" s="2" t="s">
        <v>10</v>
      </c>
      <c r="H20" s="2">
        <v>1</v>
      </c>
      <c r="I20" s="3">
        <f>VLOOKUP(F20,[1]Invoice!$F$4:$I$36,4,FALSE)</f>
        <v>88</v>
      </c>
      <c r="J20" s="3">
        <f t="shared" si="0"/>
        <v>2</v>
      </c>
      <c r="K20" s="3">
        <f t="shared" si="1"/>
        <v>12</v>
      </c>
      <c r="L20" s="3">
        <v>25</v>
      </c>
      <c r="M20" s="3">
        <f t="shared" si="2"/>
        <v>127</v>
      </c>
    </row>
    <row r="21" spans="1:13">
      <c r="A21" s="2">
        <v>18</v>
      </c>
      <c r="B21" s="4" t="s">
        <v>34</v>
      </c>
      <c r="C21" s="4" t="s">
        <v>104</v>
      </c>
      <c r="D21" s="4" t="s">
        <v>35</v>
      </c>
      <c r="E21" s="11" t="s">
        <v>81</v>
      </c>
      <c r="F21" s="2" t="s">
        <v>65</v>
      </c>
      <c r="G21" s="2" t="s">
        <v>10</v>
      </c>
      <c r="H21" s="2">
        <v>1</v>
      </c>
      <c r="I21" s="3">
        <f>VLOOKUP(F21,[1]Invoice!$F$4:$I$36,4,FALSE)</f>
        <v>88</v>
      </c>
      <c r="J21" s="3">
        <f t="shared" si="0"/>
        <v>2</v>
      </c>
      <c r="K21" s="3">
        <f t="shared" si="1"/>
        <v>12</v>
      </c>
      <c r="L21" s="3">
        <v>25</v>
      </c>
      <c r="M21" s="3">
        <f t="shared" si="2"/>
        <v>127</v>
      </c>
    </row>
    <row r="22" spans="1:13">
      <c r="A22" s="2">
        <v>19</v>
      </c>
      <c r="B22" s="4" t="s">
        <v>34</v>
      </c>
      <c r="C22" s="4" t="s">
        <v>105</v>
      </c>
      <c r="D22" s="4" t="s">
        <v>36</v>
      </c>
      <c r="E22" s="11" t="s">
        <v>81</v>
      </c>
      <c r="F22" s="2" t="s">
        <v>65</v>
      </c>
      <c r="G22" s="2" t="s">
        <v>10</v>
      </c>
      <c r="H22" s="2">
        <v>11</v>
      </c>
      <c r="I22" s="3">
        <f>VLOOKUP(F22,[1]Invoice!$F$4:$I$36,4,FALSE)</f>
        <v>88</v>
      </c>
      <c r="J22" s="3">
        <f t="shared" si="0"/>
        <v>22</v>
      </c>
      <c r="K22" s="3">
        <f t="shared" si="1"/>
        <v>132</v>
      </c>
      <c r="L22" s="3">
        <v>25</v>
      </c>
      <c r="M22" s="3">
        <f t="shared" si="2"/>
        <v>1147</v>
      </c>
    </row>
    <row r="23" spans="1:13">
      <c r="A23" s="2">
        <v>20</v>
      </c>
      <c r="B23" s="4" t="s">
        <v>34</v>
      </c>
      <c r="C23" s="4" t="s">
        <v>106</v>
      </c>
      <c r="D23" s="4" t="s">
        <v>37</v>
      </c>
      <c r="E23" s="11" t="s">
        <v>81</v>
      </c>
      <c r="F23" s="2" t="s">
        <v>71</v>
      </c>
      <c r="G23" s="2" t="s">
        <v>10</v>
      </c>
      <c r="H23" s="2">
        <v>2</v>
      </c>
      <c r="I23" s="3">
        <f>VLOOKUP(F23,[1]Invoice!$F$4:$I$36,4,FALSE)</f>
        <v>88</v>
      </c>
      <c r="J23" s="3">
        <f t="shared" si="0"/>
        <v>4</v>
      </c>
      <c r="K23" s="3">
        <f t="shared" si="1"/>
        <v>24</v>
      </c>
      <c r="L23" s="3">
        <v>25</v>
      </c>
      <c r="M23" s="3">
        <f t="shared" si="2"/>
        <v>229</v>
      </c>
    </row>
    <row r="24" spans="1:13">
      <c r="A24" s="2">
        <v>21</v>
      </c>
      <c r="B24" s="4" t="s">
        <v>38</v>
      </c>
      <c r="C24" s="4" t="s">
        <v>107</v>
      </c>
      <c r="D24" s="4" t="s">
        <v>39</v>
      </c>
      <c r="E24" s="11" t="s">
        <v>81</v>
      </c>
      <c r="F24" s="2" t="s">
        <v>65</v>
      </c>
      <c r="G24" s="2" t="s">
        <v>10</v>
      </c>
      <c r="H24" s="2">
        <v>7</v>
      </c>
      <c r="I24" s="3">
        <f>VLOOKUP(F24,[1]Invoice!$F$4:$I$36,4,FALSE)</f>
        <v>88</v>
      </c>
      <c r="J24" s="3">
        <f t="shared" si="0"/>
        <v>14</v>
      </c>
      <c r="K24" s="3">
        <f t="shared" si="1"/>
        <v>84</v>
      </c>
      <c r="L24" s="3">
        <v>25</v>
      </c>
      <c r="M24" s="3">
        <f t="shared" si="2"/>
        <v>739</v>
      </c>
    </row>
    <row r="25" spans="1:13">
      <c r="A25" s="2">
        <v>22</v>
      </c>
      <c r="B25" s="4" t="s">
        <v>38</v>
      </c>
      <c r="C25" s="4" t="s">
        <v>108</v>
      </c>
      <c r="D25" s="4" t="s">
        <v>40</v>
      </c>
      <c r="E25" s="11" t="s">
        <v>81</v>
      </c>
      <c r="F25" s="2" t="s">
        <v>73</v>
      </c>
      <c r="G25" s="2" t="s">
        <v>12</v>
      </c>
      <c r="H25" s="2">
        <v>3</v>
      </c>
      <c r="I25" s="3">
        <v>110</v>
      </c>
      <c r="J25" s="3">
        <f t="shared" si="0"/>
        <v>6</v>
      </c>
      <c r="K25" s="3">
        <f t="shared" si="1"/>
        <v>36</v>
      </c>
      <c r="L25" s="3">
        <v>25</v>
      </c>
      <c r="M25" s="3">
        <f t="shared" si="2"/>
        <v>397</v>
      </c>
    </row>
    <row r="26" spans="1:13">
      <c r="A26" s="2">
        <v>23</v>
      </c>
      <c r="B26" s="4" t="s">
        <v>41</v>
      </c>
      <c r="C26" s="4" t="s">
        <v>109</v>
      </c>
      <c r="D26" s="4" t="s">
        <v>42</v>
      </c>
      <c r="E26" s="11" t="s">
        <v>81</v>
      </c>
      <c r="F26" s="2" t="s">
        <v>74</v>
      </c>
      <c r="G26" s="2" t="s">
        <v>10</v>
      </c>
      <c r="H26" s="2">
        <v>3</v>
      </c>
      <c r="I26" s="3">
        <f>VLOOKUP(F26,[1]Invoice!$F$4:$I$36,4,FALSE)</f>
        <v>88</v>
      </c>
      <c r="J26" s="3">
        <f t="shared" si="0"/>
        <v>6</v>
      </c>
      <c r="K26" s="3">
        <f t="shared" si="1"/>
        <v>36</v>
      </c>
      <c r="L26" s="3">
        <v>25</v>
      </c>
      <c r="M26" s="3">
        <f t="shared" si="2"/>
        <v>331</v>
      </c>
    </row>
    <row r="27" spans="1:13">
      <c r="A27" s="2">
        <v>24</v>
      </c>
      <c r="B27" s="4" t="s">
        <v>41</v>
      </c>
      <c r="C27" s="4" t="s">
        <v>110</v>
      </c>
      <c r="D27" s="4" t="s">
        <v>43</v>
      </c>
      <c r="E27" s="11" t="s">
        <v>81</v>
      </c>
      <c r="F27" s="2" t="s">
        <v>66</v>
      </c>
      <c r="G27" s="2" t="s">
        <v>10</v>
      </c>
      <c r="H27" s="2">
        <v>1</v>
      </c>
      <c r="I27" s="3">
        <f>VLOOKUP(F27,[1]Invoice!$F$4:$I$36,4,FALSE)</f>
        <v>88</v>
      </c>
      <c r="J27" s="3">
        <f t="shared" si="0"/>
        <v>2</v>
      </c>
      <c r="K27" s="3">
        <f t="shared" si="1"/>
        <v>12</v>
      </c>
      <c r="L27" s="3">
        <v>25</v>
      </c>
      <c r="M27" s="3">
        <f t="shared" si="2"/>
        <v>127</v>
      </c>
    </row>
    <row r="28" spans="1:13">
      <c r="A28" s="2">
        <v>25</v>
      </c>
      <c r="B28" s="4" t="s">
        <v>41</v>
      </c>
      <c r="C28" s="4" t="s">
        <v>111</v>
      </c>
      <c r="D28" s="4" t="s">
        <v>44</v>
      </c>
      <c r="E28" s="11" t="s">
        <v>81</v>
      </c>
      <c r="F28" s="2" t="s">
        <v>75</v>
      </c>
      <c r="G28" s="2" t="s">
        <v>10</v>
      </c>
      <c r="H28" s="2">
        <v>2</v>
      </c>
      <c r="I28" s="3">
        <v>88</v>
      </c>
      <c r="J28" s="3">
        <f t="shared" si="0"/>
        <v>4</v>
      </c>
      <c r="K28" s="3">
        <f t="shared" si="1"/>
        <v>24</v>
      </c>
      <c r="L28" s="3">
        <v>25</v>
      </c>
      <c r="M28" s="3">
        <f t="shared" si="2"/>
        <v>229</v>
      </c>
    </row>
    <row r="29" spans="1:13">
      <c r="A29" s="2">
        <v>26</v>
      </c>
      <c r="B29" s="4" t="s">
        <v>41</v>
      </c>
      <c r="C29" s="4" t="s">
        <v>112</v>
      </c>
      <c r="D29" s="4" t="s">
        <v>45</v>
      </c>
      <c r="E29" s="11" t="s">
        <v>81</v>
      </c>
      <c r="F29" s="2" t="s">
        <v>68</v>
      </c>
      <c r="G29" s="2" t="s">
        <v>10</v>
      </c>
      <c r="H29" s="2">
        <v>1</v>
      </c>
      <c r="I29" s="3">
        <f>VLOOKUP(F29,[1]Invoice!$F$4:$I$36,4,FALSE)</f>
        <v>88</v>
      </c>
      <c r="J29" s="3">
        <f t="shared" si="0"/>
        <v>2</v>
      </c>
      <c r="K29" s="3">
        <f t="shared" si="1"/>
        <v>12</v>
      </c>
      <c r="L29" s="3">
        <v>25</v>
      </c>
      <c r="M29" s="3">
        <f t="shared" si="2"/>
        <v>127</v>
      </c>
    </row>
    <row r="30" spans="1:13">
      <c r="A30" s="2">
        <v>27</v>
      </c>
      <c r="B30" s="4" t="s">
        <v>41</v>
      </c>
      <c r="C30" s="4" t="s">
        <v>113</v>
      </c>
      <c r="D30" s="4" t="s">
        <v>46</v>
      </c>
      <c r="E30" s="11" t="s">
        <v>81</v>
      </c>
      <c r="F30" s="2" t="s">
        <v>63</v>
      </c>
      <c r="G30" s="2" t="s">
        <v>10</v>
      </c>
      <c r="H30" s="2">
        <v>2</v>
      </c>
      <c r="I30" s="3">
        <v>88</v>
      </c>
      <c r="J30" s="3">
        <f t="shared" si="0"/>
        <v>4</v>
      </c>
      <c r="K30" s="3">
        <f t="shared" si="1"/>
        <v>24</v>
      </c>
      <c r="L30" s="3">
        <v>25</v>
      </c>
      <c r="M30" s="3">
        <f t="shared" si="2"/>
        <v>229</v>
      </c>
    </row>
    <row r="31" spans="1:13">
      <c r="A31" s="2">
        <v>28</v>
      </c>
      <c r="B31" s="4" t="s">
        <v>47</v>
      </c>
      <c r="C31" s="4" t="s">
        <v>114</v>
      </c>
      <c r="D31" s="4" t="s">
        <v>48</v>
      </c>
      <c r="E31" s="11" t="s">
        <v>81</v>
      </c>
      <c r="F31" s="2" t="s">
        <v>71</v>
      </c>
      <c r="G31" s="2" t="s">
        <v>10</v>
      </c>
      <c r="H31" s="2">
        <v>6</v>
      </c>
      <c r="I31" s="3">
        <f>VLOOKUP(F31,[1]Invoice!$F$4:$I$36,4,FALSE)</f>
        <v>88</v>
      </c>
      <c r="J31" s="3">
        <f t="shared" si="0"/>
        <v>12</v>
      </c>
      <c r="K31" s="3">
        <f t="shared" si="1"/>
        <v>72</v>
      </c>
      <c r="L31" s="3">
        <v>25</v>
      </c>
      <c r="M31" s="3">
        <f t="shared" si="2"/>
        <v>637</v>
      </c>
    </row>
    <row r="32" spans="1:13">
      <c r="A32" s="2">
        <v>29</v>
      </c>
      <c r="B32" s="4" t="s">
        <v>47</v>
      </c>
      <c r="C32" s="4" t="s">
        <v>115</v>
      </c>
      <c r="D32" s="4" t="s">
        <v>49</v>
      </c>
      <c r="E32" s="11" t="s">
        <v>81</v>
      </c>
      <c r="F32" s="2" t="s">
        <v>76</v>
      </c>
      <c r="G32" s="2" t="s">
        <v>10</v>
      </c>
      <c r="H32" s="2">
        <v>2</v>
      </c>
      <c r="I32" s="3">
        <f>VLOOKUP(F32,[1]Invoice!$F$4:$I$36,4,FALSE)</f>
        <v>88</v>
      </c>
      <c r="J32" s="3">
        <f t="shared" si="0"/>
        <v>4</v>
      </c>
      <c r="K32" s="3">
        <f t="shared" si="1"/>
        <v>24</v>
      </c>
      <c r="L32" s="3">
        <v>25</v>
      </c>
      <c r="M32" s="3">
        <f t="shared" si="2"/>
        <v>229</v>
      </c>
    </row>
    <row r="33" spans="1:13">
      <c r="A33" s="2">
        <v>30</v>
      </c>
      <c r="B33" s="4" t="s">
        <v>47</v>
      </c>
      <c r="C33" s="4" t="s">
        <v>116</v>
      </c>
      <c r="D33" s="4" t="s">
        <v>50</v>
      </c>
      <c r="E33" s="11" t="s">
        <v>81</v>
      </c>
      <c r="F33" s="2" t="s">
        <v>77</v>
      </c>
      <c r="G33" s="2" t="s">
        <v>10</v>
      </c>
      <c r="H33" s="2">
        <v>1</v>
      </c>
      <c r="I33" s="3">
        <v>88</v>
      </c>
      <c r="J33" s="3">
        <f t="shared" si="0"/>
        <v>2</v>
      </c>
      <c r="K33" s="3">
        <f t="shared" si="1"/>
        <v>12</v>
      </c>
      <c r="L33" s="3">
        <v>25</v>
      </c>
      <c r="M33" s="3">
        <f t="shared" si="2"/>
        <v>127</v>
      </c>
    </row>
    <row r="34" spans="1:13">
      <c r="A34" s="2">
        <v>31</v>
      </c>
      <c r="B34" s="4" t="s">
        <v>51</v>
      </c>
      <c r="C34" s="4" t="s">
        <v>117</v>
      </c>
      <c r="D34" s="4" t="s">
        <v>52</v>
      </c>
      <c r="E34" s="11" t="s">
        <v>81</v>
      </c>
      <c r="F34" s="2" t="s">
        <v>71</v>
      </c>
      <c r="G34" s="2" t="s">
        <v>10</v>
      </c>
      <c r="H34" s="2">
        <v>2</v>
      </c>
      <c r="I34" s="3">
        <f>VLOOKUP(F34,[1]Invoice!$F$4:$I$36,4,FALSE)</f>
        <v>88</v>
      </c>
      <c r="J34" s="3">
        <f t="shared" si="0"/>
        <v>4</v>
      </c>
      <c r="K34" s="3">
        <f t="shared" si="1"/>
        <v>24</v>
      </c>
      <c r="L34" s="3">
        <v>25</v>
      </c>
      <c r="M34" s="3">
        <f t="shared" si="2"/>
        <v>229</v>
      </c>
    </row>
    <row r="35" spans="1:13">
      <c r="A35" s="2">
        <v>32</v>
      </c>
      <c r="B35" s="4" t="s">
        <v>51</v>
      </c>
      <c r="C35" s="4" t="s">
        <v>118</v>
      </c>
      <c r="D35" s="4" t="s">
        <v>53</v>
      </c>
      <c r="E35" s="11" t="s">
        <v>81</v>
      </c>
      <c r="F35" s="2" t="s">
        <v>78</v>
      </c>
      <c r="G35" s="2" t="s">
        <v>10</v>
      </c>
      <c r="H35" s="2">
        <v>7</v>
      </c>
      <c r="I35" s="3">
        <f>VLOOKUP(F35,[1]Invoice!$F$4:$I$36,4,FALSE)</f>
        <v>88</v>
      </c>
      <c r="J35" s="3">
        <f t="shared" si="0"/>
        <v>14</v>
      </c>
      <c r="K35" s="3">
        <f t="shared" si="1"/>
        <v>84</v>
      </c>
      <c r="L35" s="3">
        <v>25</v>
      </c>
      <c r="M35" s="3">
        <f t="shared" si="2"/>
        <v>739</v>
      </c>
    </row>
    <row r="36" spans="1:13">
      <c r="A36" s="2">
        <v>33</v>
      </c>
      <c r="B36" s="4" t="s">
        <v>54</v>
      </c>
      <c r="C36" s="4" t="s">
        <v>119</v>
      </c>
      <c r="D36" s="4" t="s">
        <v>55</v>
      </c>
      <c r="E36" s="11" t="s">
        <v>81</v>
      </c>
      <c r="F36" s="2" t="s">
        <v>76</v>
      </c>
      <c r="G36" s="2" t="s">
        <v>10</v>
      </c>
      <c r="H36" s="2">
        <v>2</v>
      </c>
      <c r="I36" s="3">
        <f>VLOOKUP(F36,[1]Invoice!$F$4:$I$36,4,FALSE)</f>
        <v>88</v>
      </c>
      <c r="J36" s="3">
        <f t="shared" si="0"/>
        <v>4</v>
      </c>
      <c r="K36" s="3">
        <f t="shared" si="1"/>
        <v>24</v>
      </c>
      <c r="L36" s="3">
        <v>25</v>
      </c>
      <c r="M36" s="3">
        <f t="shared" si="2"/>
        <v>229</v>
      </c>
    </row>
    <row r="37" spans="1:13">
      <c r="A37" s="2">
        <v>34</v>
      </c>
      <c r="B37" s="4" t="s">
        <v>56</v>
      </c>
      <c r="C37" s="4" t="s">
        <v>120</v>
      </c>
      <c r="D37" s="4" t="s">
        <v>57</v>
      </c>
      <c r="E37" s="11" t="s">
        <v>81</v>
      </c>
      <c r="F37" s="2" t="s">
        <v>65</v>
      </c>
      <c r="G37" s="2" t="s">
        <v>10</v>
      </c>
      <c r="H37" s="2">
        <v>1</v>
      </c>
      <c r="I37" s="3">
        <f>VLOOKUP(F37,[1]Invoice!$F$4:$I$36,4,FALSE)</f>
        <v>88</v>
      </c>
      <c r="J37" s="3">
        <f t="shared" si="0"/>
        <v>2</v>
      </c>
      <c r="K37" s="3">
        <f t="shared" si="1"/>
        <v>12</v>
      </c>
      <c r="L37" s="3">
        <v>25</v>
      </c>
      <c r="M37" s="3">
        <f t="shared" si="2"/>
        <v>127</v>
      </c>
    </row>
    <row r="38" spans="1:13">
      <c r="A38" s="2">
        <v>35</v>
      </c>
      <c r="B38" s="4" t="s">
        <v>56</v>
      </c>
      <c r="C38" s="4" t="s">
        <v>121</v>
      </c>
      <c r="D38" s="4" t="s">
        <v>58</v>
      </c>
      <c r="E38" s="11" t="s">
        <v>81</v>
      </c>
      <c r="F38" s="2" t="s">
        <v>79</v>
      </c>
      <c r="G38" s="2" t="s">
        <v>10</v>
      </c>
      <c r="H38" s="2">
        <v>3</v>
      </c>
      <c r="I38" s="3">
        <v>88</v>
      </c>
      <c r="J38" s="3">
        <f t="shared" si="0"/>
        <v>6</v>
      </c>
      <c r="K38" s="3">
        <f t="shared" si="1"/>
        <v>36</v>
      </c>
      <c r="L38" s="3">
        <v>25</v>
      </c>
      <c r="M38" s="3">
        <f t="shared" si="2"/>
        <v>331</v>
      </c>
    </row>
    <row r="39" spans="1:13">
      <c r="A39" s="4">
        <v>36</v>
      </c>
      <c r="B39" s="4" t="s">
        <v>56</v>
      </c>
      <c r="C39" s="4" t="s">
        <v>122</v>
      </c>
      <c r="D39" s="4" t="s">
        <v>59</v>
      </c>
      <c r="E39" s="11" t="s">
        <v>81</v>
      </c>
      <c r="F39" s="2" t="s">
        <v>80</v>
      </c>
      <c r="G39" s="2" t="s">
        <v>10</v>
      </c>
      <c r="H39" s="2">
        <v>2</v>
      </c>
      <c r="I39" s="3">
        <f>VLOOKUP(F39,[1]Invoice!$F$4:$I$36,4,FALSE)</f>
        <v>88</v>
      </c>
      <c r="J39" s="3">
        <f t="shared" si="0"/>
        <v>4</v>
      </c>
      <c r="K39" s="3">
        <f t="shared" si="1"/>
        <v>24</v>
      </c>
      <c r="L39" s="3">
        <v>25</v>
      </c>
      <c r="M39" s="3">
        <f t="shared" si="2"/>
        <v>229</v>
      </c>
    </row>
    <row r="40" spans="1:13">
      <c r="A40" s="17" t="s">
        <v>125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20">
        <f>SUM(M4:M39)</f>
        <v>10758</v>
      </c>
    </row>
    <row r="41" spans="1:13" s="9" customFormat="1">
      <c r="A41" s="6" t="s">
        <v>60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8"/>
    </row>
    <row r="42" spans="1:13" s="9" customFormat="1">
      <c r="A42" s="6" t="s">
        <v>61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8"/>
    </row>
    <row r="43" spans="1:13" s="9" customFormat="1" ht="30" customHeight="1">
      <c r="A43" s="7" t="s">
        <v>62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8"/>
    </row>
    <row r="44" spans="1:13" s="9" customFormat="1"/>
    <row r="45" spans="1:13" s="9" customFormat="1"/>
  </sheetData>
  <mergeCells count="119">
    <mergeCell ref="A41:L41"/>
    <mergeCell ref="A42:L42"/>
    <mergeCell ref="A43:L43"/>
    <mergeCell ref="H1:M1"/>
    <mergeCell ref="H2:M2"/>
    <mergeCell ref="A40:L40"/>
    <mergeCell ref="A39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2024-04-10T07:25:20Z</dcterms:created>
  <dcterms:modified xsi:type="dcterms:W3CDTF">2024-04-10T07:25:21Z</dcterms:modified>
</cp:coreProperties>
</file>