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Sheet1!$E$2:$E$34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H24" i="1" l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L25" i="1" l="1"/>
  <c r="G26" i="1" l="1"/>
</calcChain>
</file>

<file path=xl/sharedStrings.xml><?xml version="1.0" encoding="utf-8"?>
<sst xmlns="http://schemas.openxmlformats.org/spreadsheetml/2006/main" count="94" uniqueCount="67">
  <si>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</si>
  <si>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</si>
  <si>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</si>
  <si>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</si>
  <si>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</si>
  <si>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</si>
  <si>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</si>
  <si>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</si>
  <si>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</si>
  <si>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</si>
  <si>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</si>
  <si>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</si>
  <si>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</si>
  <si>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>CASE</t>
  </si>
  <si>
    <t>HSN CODE-996791</t>
  </si>
  <si>
    <t>LR.CH</t>
  </si>
  <si>
    <t>AMT</t>
  </si>
  <si>
    <t>RATE</t>
  </si>
  <si>
    <t>LRNO</t>
  </si>
  <si>
    <t>MONTH   : NOVEMBER,2021</t>
  </si>
  <si>
    <t>INVOICE DATE : 30/11/2021</t>
  </si>
  <si>
    <t>KINDLY ,VERIFY &amp; CONFIRM US  WITHIN 7 DAYS ,ELSE GST WILL 20TH DECEMBER,2021</t>
  </si>
  <si>
    <t>PG/CH/07237/21-22</t>
  </si>
  <si>
    <t>CUTTACK</t>
  </si>
  <si>
    <t>ROURKELA</t>
  </si>
  <si>
    <t>769</t>
  </si>
  <si>
    <t>PG/CH/07238/21-22</t>
  </si>
  <si>
    <t>774</t>
  </si>
  <si>
    <t>PG/CH/07239/21-22</t>
  </si>
  <si>
    <t>765</t>
  </si>
  <si>
    <t>PG/CH/07240/21-22</t>
  </si>
  <si>
    <t>760</t>
  </si>
  <si>
    <t>PG/CH/07245/21-22</t>
  </si>
  <si>
    <t>BALASORE</t>
  </si>
  <si>
    <t>716</t>
  </si>
  <si>
    <t>PG/CH/07533/21-22</t>
  </si>
  <si>
    <t>787</t>
  </si>
  <si>
    <t>PG/CH/07613/21-22</t>
  </si>
  <si>
    <t>803</t>
  </si>
  <si>
    <t>PG/CH/07796/21-22</t>
  </si>
  <si>
    <t>817</t>
  </si>
  <si>
    <t>PG/CH/07797/21-22</t>
  </si>
  <si>
    <t>810</t>
  </si>
  <si>
    <t>PG/CH/07958/21-22</t>
  </si>
  <si>
    <t>827</t>
  </si>
  <si>
    <t>PG/CH/08085/21-22</t>
  </si>
  <si>
    <t>JEYPORE</t>
  </si>
  <si>
    <t>842</t>
  </si>
  <si>
    <t>PG/CH/08086/21-22</t>
  </si>
  <si>
    <t>836</t>
  </si>
  <si>
    <t>PG/CH/08087/21-22</t>
  </si>
  <si>
    <t>837</t>
  </si>
  <si>
    <t>PG/CH/08223/21-22</t>
  </si>
  <si>
    <t>852</t>
  </si>
  <si>
    <t>PG/CH/08226/21-22</t>
  </si>
  <si>
    <t>BARIPADA</t>
  </si>
  <si>
    <t>851</t>
  </si>
  <si>
    <t>PG/CH/08227/21-22</t>
  </si>
  <si>
    <t>854</t>
  </si>
  <si>
    <t>CTC</t>
  </si>
  <si>
    <t>DD.CH</t>
  </si>
  <si>
    <t>HML.</t>
  </si>
  <si>
    <t>M/S  KARMA HEALTH CARE</t>
  </si>
  <si>
    <t>GSTIN :21AADCK0924H1Z2</t>
  </si>
  <si>
    <t>MOB: 7735516644</t>
  </si>
  <si>
    <t>(RUPEES FOUR THOUSAND SIX HUNDRED SIXTEEN ONLY)</t>
  </si>
  <si>
    <t xml:space="preserve">INVOICE .   : INV-4351/21-22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</si>
</sst>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indent="6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2" fontId="10" fillId="0" borderId="1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164" fontId="8" fillId="0" borderId="0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4" fontId="13" fillId="0" borderId="5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C6" t="str">
            <v>BALASORE</v>
          </cell>
          <cell r="D6">
            <v>80</v>
          </cell>
          <cell r="E6">
            <v>30</v>
          </cell>
          <cell r="F6">
            <v>2</v>
          </cell>
          <cell r="G6">
            <v>35</v>
          </cell>
          <cell r="I6">
            <v>105</v>
          </cell>
          <cell r="J6">
            <v>30</v>
          </cell>
        </row>
        <row r="7">
          <cell r="C7" t="str">
            <v>BARAGARH</v>
          </cell>
          <cell r="D7">
            <v>80</v>
          </cell>
          <cell r="E7">
            <v>30</v>
          </cell>
          <cell r="F7">
            <v>2</v>
          </cell>
          <cell r="G7">
            <v>35</v>
          </cell>
          <cell r="I7">
            <v>105</v>
          </cell>
          <cell r="J7">
            <v>30</v>
          </cell>
        </row>
        <row r="8">
          <cell r="C8" t="str">
            <v>BARIPADA</v>
          </cell>
          <cell r="D8">
            <v>80</v>
          </cell>
          <cell r="E8">
            <v>30</v>
          </cell>
          <cell r="F8">
            <v>2</v>
          </cell>
          <cell r="G8">
            <v>35</v>
          </cell>
          <cell r="I8">
            <v>105</v>
          </cell>
          <cell r="J8">
            <v>30</v>
          </cell>
        </row>
        <row r="9">
          <cell r="C9" t="str">
            <v>BERHAMPUR</v>
          </cell>
          <cell r="D9">
            <v>70</v>
          </cell>
          <cell r="E9">
            <v>30</v>
          </cell>
          <cell r="F9">
            <v>2</v>
          </cell>
          <cell r="G9">
            <v>35</v>
          </cell>
          <cell r="I9">
            <v>95</v>
          </cell>
          <cell r="J9">
            <v>30</v>
          </cell>
        </row>
        <row r="10">
          <cell r="C10" t="str">
            <v>BURLA</v>
          </cell>
          <cell r="D10">
            <v>120</v>
          </cell>
          <cell r="E10">
            <v>650</v>
          </cell>
          <cell r="F10">
            <v>2</v>
          </cell>
          <cell r="G10">
            <v>35</v>
          </cell>
          <cell r="I10">
            <v>145</v>
          </cell>
          <cell r="J10">
            <v>650</v>
          </cell>
        </row>
        <row r="11">
          <cell r="C11" t="str">
            <v>JEYPORE</v>
          </cell>
          <cell r="D11">
            <v>100</v>
          </cell>
          <cell r="E11">
            <v>30</v>
          </cell>
          <cell r="F11">
            <v>2</v>
          </cell>
          <cell r="G11">
            <v>35</v>
          </cell>
          <cell r="I11">
            <v>135</v>
          </cell>
          <cell r="J11">
            <v>30</v>
          </cell>
        </row>
        <row r="12">
          <cell r="C12" t="str">
            <v>RAJGANGPUR</v>
          </cell>
          <cell r="D12">
            <v>120</v>
          </cell>
          <cell r="E12">
            <v>30</v>
          </cell>
          <cell r="F12">
            <v>2</v>
          </cell>
          <cell r="G12">
            <v>35</v>
          </cell>
          <cell r="I12">
            <v>155</v>
          </cell>
          <cell r="J12">
            <v>30</v>
          </cell>
        </row>
        <row r="13">
          <cell r="C13" t="str">
            <v>BHAWANIPATNA</v>
          </cell>
          <cell r="D13">
            <v>100</v>
          </cell>
          <cell r="E13">
            <v>30</v>
          </cell>
          <cell r="F13">
            <v>2</v>
          </cell>
          <cell r="G13">
            <v>35</v>
          </cell>
          <cell r="I13">
            <v>135</v>
          </cell>
          <cell r="J13">
            <v>30</v>
          </cell>
        </row>
        <row r="14">
          <cell r="C14" t="str">
            <v>ROURKELA</v>
          </cell>
          <cell r="D14">
            <v>80</v>
          </cell>
          <cell r="E14">
            <v>30</v>
          </cell>
          <cell r="F14">
            <v>2</v>
          </cell>
          <cell r="G14">
            <v>35</v>
          </cell>
          <cell r="I14">
            <v>105</v>
          </cell>
          <cell r="J14">
            <v>30</v>
          </cell>
        </row>
        <row r="15">
          <cell r="C15" t="str">
            <v>RAYAGADA</v>
          </cell>
          <cell r="D15">
            <v>100</v>
          </cell>
          <cell r="E15">
            <v>30</v>
          </cell>
          <cell r="F15">
            <v>2</v>
          </cell>
          <cell r="G15">
            <v>35</v>
          </cell>
          <cell r="I15">
            <v>135</v>
          </cell>
          <cell r="J15">
            <v>30</v>
          </cell>
        </row>
        <row r="16">
          <cell r="C16" t="str">
            <v>BOLANGIR</v>
          </cell>
          <cell r="D16">
            <v>80</v>
          </cell>
          <cell r="E16">
            <v>30</v>
          </cell>
          <cell r="F16">
            <v>2</v>
          </cell>
          <cell r="G16">
            <v>35</v>
          </cell>
          <cell r="I16">
            <v>105</v>
          </cell>
          <cell r="J16">
            <v>30</v>
          </cell>
        </row>
        <row r="17">
          <cell r="C17" t="str">
            <v>JHARSUGUDA</v>
          </cell>
          <cell r="D17">
            <v>90</v>
          </cell>
          <cell r="E17">
            <v>30</v>
          </cell>
          <cell r="F17">
            <v>2</v>
          </cell>
          <cell r="G17">
            <v>35</v>
          </cell>
          <cell r="I17">
            <v>125</v>
          </cell>
          <cell r="J17">
            <v>30</v>
          </cell>
        </row>
        <row r="18">
          <cell r="C18" t="str">
            <v>JAJPUR TOWN</v>
          </cell>
          <cell r="D18">
            <v>60</v>
          </cell>
          <cell r="E18">
            <v>30</v>
          </cell>
          <cell r="F18">
            <v>2</v>
          </cell>
          <cell r="G18">
            <v>35</v>
          </cell>
          <cell r="I18">
            <v>85</v>
          </cell>
          <cell r="J18">
            <v>30</v>
          </cell>
        </row>
        <row r="19">
          <cell r="C19" t="str">
            <v>SAMBALPUR</v>
          </cell>
          <cell r="D19">
            <v>70</v>
          </cell>
          <cell r="E19">
            <v>30</v>
          </cell>
          <cell r="F19">
            <v>2</v>
          </cell>
          <cell r="G19">
            <v>35</v>
          </cell>
          <cell r="I19">
            <v>105</v>
          </cell>
          <cell r="J19">
            <v>30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zoomScale="145" zoomScaleNormal="145" workbookViewId="0">
      <selection activeCell="M15" sqref="M15"/>
    </sheetView>
  </sheetViews>
  <sheetFormatPr defaultRowHeight="11.25" x14ac:dyDescent="0.2"/>
  <cols>
    <col min="1" max="1" width="4.28515625" style="13" customWidth="1"/>
    <col min="2" max="2" width="10.140625" style="14" bestFit="1" customWidth="1"/>
    <col min="3" max="3" width="17.28515625" style="15" bestFit="1" customWidth="1"/>
    <col min="4" max="4" width="6" style="16" customWidth="1"/>
    <col min="5" max="5" width="10.85546875" style="13" bestFit="1" customWidth="1"/>
    <col min="6" max="6" width="6.28515625" style="31" bestFit="1" customWidth="1"/>
    <col min="7" max="7" width="5.28515625" style="17" customWidth="1"/>
    <col min="8" max="10" width="6.140625" style="3" customWidth="1"/>
    <col min="11" max="11" width="7.140625" style="3" customWidth="1"/>
    <col min="12" max="12" width="6.7109375" style="3" bestFit="1" customWidth="1"/>
    <col min="13" max="16384" width="9.140625" style="3"/>
  </cols>
  <sheetData>
    <row r="2" spans="1:12" s="7" customFormat="1" ht="15" customHeight="1" x14ac:dyDescent="0.25">
      <c r="A2" s="4" t="s">
        <v>0</v>
      </c>
      <c r="B2" s="23"/>
      <c r="C2" s="4"/>
      <c r="D2" s="8"/>
      <c r="F2" s="28"/>
      <c r="G2" s="19" t="s">
        <v>19</v>
      </c>
    </row>
    <row r="3" spans="1:12" s="7" customFormat="1" ht="15" customHeight="1" x14ac:dyDescent="0.25">
      <c r="A3" s="45" t="s">
        <v>62</v>
      </c>
      <c r="B3" s="24"/>
      <c r="C3" s="5"/>
      <c r="F3" s="28"/>
      <c r="G3" s="19" t="s">
        <v>66</v>
      </c>
    </row>
    <row r="4" spans="1:12" s="7" customFormat="1" ht="15" customHeight="1" x14ac:dyDescent="0.25">
      <c r="A4" s="41" t="s">
        <v>23</v>
      </c>
      <c r="B4" s="25"/>
      <c r="C4" s="6"/>
      <c r="D4" s="8"/>
      <c r="F4" s="28"/>
      <c r="G4" s="19" t="s">
        <v>20</v>
      </c>
    </row>
    <row r="5" spans="1:12" s="7" customFormat="1" ht="15" customHeight="1" x14ac:dyDescent="0.25">
      <c r="A5" s="41" t="s">
        <v>63</v>
      </c>
      <c r="B5" s="25"/>
      <c r="C5" s="6"/>
      <c r="D5" s="8"/>
      <c r="E5" s="9"/>
      <c r="F5" s="28"/>
      <c r="G5" s="19" t="s">
        <v>11</v>
      </c>
    </row>
    <row r="6" spans="1:12" s="7" customFormat="1" ht="15" customHeight="1" x14ac:dyDescent="0.25">
      <c r="A6" s="34" t="s">
        <v>64</v>
      </c>
      <c r="B6" s="27"/>
      <c r="C6" s="8"/>
      <c r="D6" s="10"/>
      <c r="E6" s="9"/>
      <c r="F6" s="29"/>
      <c r="G6" s="55" t="s">
        <v>14</v>
      </c>
      <c r="H6" s="55"/>
      <c r="I6" s="55"/>
      <c r="J6" s="55"/>
      <c r="K6" s="55"/>
      <c r="L6" s="55"/>
    </row>
    <row r="7" spans="1:12" s="7" customFormat="1" ht="12.75" x14ac:dyDescent="0.25">
      <c r="A7" s="34"/>
      <c r="B7" s="26"/>
      <c r="C7" s="8"/>
      <c r="D7" s="10"/>
      <c r="E7" s="9"/>
      <c r="F7" s="29"/>
      <c r="G7" s="11"/>
    </row>
    <row r="8" spans="1:12" s="21" customFormat="1" ht="22.5" customHeight="1" x14ac:dyDescent="0.25">
      <c r="A8" s="36" t="s">
        <v>4</v>
      </c>
      <c r="B8" s="36" t="s">
        <v>5</v>
      </c>
      <c r="C8" s="36" t="s">
        <v>18</v>
      </c>
      <c r="D8" s="36" t="s">
        <v>6</v>
      </c>
      <c r="E8" s="36" t="s">
        <v>7</v>
      </c>
      <c r="F8" s="37" t="s">
        <v>8</v>
      </c>
      <c r="G8" s="38" t="s">
        <v>13</v>
      </c>
      <c r="H8" s="39" t="s">
        <v>17</v>
      </c>
      <c r="I8" s="39" t="s">
        <v>61</v>
      </c>
      <c r="J8" s="39" t="s">
        <v>60</v>
      </c>
      <c r="K8" s="39" t="s">
        <v>15</v>
      </c>
      <c r="L8" s="39" t="s">
        <v>16</v>
      </c>
    </row>
    <row r="9" spans="1:12" s="12" customFormat="1" ht="12.75" x14ac:dyDescent="0.25">
      <c r="A9" s="44">
        <v>1</v>
      </c>
      <c r="B9" s="46">
        <v>44501</v>
      </c>
      <c r="C9" s="47" t="s">
        <v>22</v>
      </c>
      <c r="D9" s="47" t="s">
        <v>59</v>
      </c>
      <c r="E9" s="47" t="s">
        <v>24</v>
      </c>
      <c r="F9" s="47" t="s">
        <v>25</v>
      </c>
      <c r="G9" s="48">
        <v>2</v>
      </c>
      <c r="H9" s="32">
        <f>VLOOKUP(E9,'[1]KARMA HEALTH CARE'!$C$6:$I$19,7,FALSE)</f>
        <v>105</v>
      </c>
      <c r="I9" s="32">
        <f>G9*2</f>
        <v>4</v>
      </c>
      <c r="J9" s="32">
        <f>VLOOKUP(E9,'[1]KARMA HEALTH CARE'!$C$6:$J$19,8,FALSE)*G9</f>
        <v>60</v>
      </c>
      <c r="K9" s="32">
        <v>45</v>
      </c>
      <c r="L9" s="32">
        <f>G9*H9+I9+J9+K9</f>
        <v>319</v>
      </c>
    </row>
    <row r="10" spans="1:12" s="12" customFormat="1" ht="12.75" x14ac:dyDescent="0.25">
      <c r="A10" s="44">
        <v>2</v>
      </c>
      <c r="B10" s="46">
        <v>44501</v>
      </c>
      <c r="C10" s="47" t="s">
        <v>26</v>
      </c>
      <c r="D10" s="47" t="s">
        <v>59</v>
      </c>
      <c r="E10" s="47" t="s">
        <v>24</v>
      </c>
      <c r="F10" s="47" t="s">
        <v>27</v>
      </c>
      <c r="G10" s="48">
        <v>2</v>
      </c>
      <c r="H10" s="32">
        <f>VLOOKUP(E10,'[1]KARMA HEALTH CARE'!$C$6:$I$19,7,FALSE)</f>
        <v>105</v>
      </c>
      <c r="I10" s="32">
        <f t="shared" ref="I10:I24" si="0">G10*2</f>
        <v>4</v>
      </c>
      <c r="J10" s="32">
        <f>VLOOKUP(E10,'[1]KARMA HEALTH CARE'!$C$6:$J$19,8,FALSE)*G10</f>
        <v>60</v>
      </c>
      <c r="K10" s="32">
        <v>45</v>
      </c>
      <c r="L10" s="32">
        <f t="shared" ref="L10:L24" si="1">G10*H10+I10+J10+K10</f>
        <v>319</v>
      </c>
    </row>
    <row r="11" spans="1:12" s="12" customFormat="1" ht="12.75" x14ac:dyDescent="0.25">
      <c r="A11" s="44">
        <v>3</v>
      </c>
      <c r="B11" s="46">
        <v>44501</v>
      </c>
      <c r="C11" s="47" t="s">
        <v>28</v>
      </c>
      <c r="D11" s="47" t="s">
        <v>59</v>
      </c>
      <c r="E11" s="47" t="s">
        <v>24</v>
      </c>
      <c r="F11" s="47" t="s">
        <v>29</v>
      </c>
      <c r="G11" s="48">
        <v>2</v>
      </c>
      <c r="H11" s="32">
        <f>VLOOKUP(E11,'[1]KARMA HEALTH CARE'!$C$6:$I$19,7,FALSE)</f>
        <v>105</v>
      </c>
      <c r="I11" s="32">
        <f t="shared" si="0"/>
        <v>4</v>
      </c>
      <c r="J11" s="32">
        <f>VLOOKUP(E11,'[1]KARMA HEALTH CARE'!$C$6:$J$19,8,FALSE)*G11</f>
        <v>60</v>
      </c>
      <c r="K11" s="32">
        <v>45</v>
      </c>
      <c r="L11" s="32">
        <f t="shared" si="1"/>
        <v>319</v>
      </c>
    </row>
    <row r="12" spans="1:12" s="12" customFormat="1" ht="12.75" x14ac:dyDescent="0.25">
      <c r="A12" s="44">
        <v>4</v>
      </c>
      <c r="B12" s="46">
        <v>44501</v>
      </c>
      <c r="C12" s="47" t="s">
        <v>30</v>
      </c>
      <c r="D12" s="47" t="s">
        <v>59</v>
      </c>
      <c r="E12" s="47" t="s">
        <v>24</v>
      </c>
      <c r="F12" s="47" t="s">
        <v>31</v>
      </c>
      <c r="G12" s="48">
        <v>2</v>
      </c>
      <c r="H12" s="32">
        <f>VLOOKUP(E12,'[1]KARMA HEALTH CARE'!$C$6:$I$19,7,FALSE)</f>
        <v>105</v>
      </c>
      <c r="I12" s="32">
        <f t="shared" si="0"/>
        <v>4</v>
      </c>
      <c r="J12" s="32">
        <f>VLOOKUP(E12,'[1]KARMA HEALTH CARE'!$C$6:$J$19,8,FALSE)*G12</f>
        <v>60</v>
      </c>
      <c r="K12" s="32">
        <v>45</v>
      </c>
      <c r="L12" s="32">
        <f t="shared" si="1"/>
        <v>319</v>
      </c>
    </row>
    <row r="13" spans="1:12" s="12" customFormat="1" ht="12.75" x14ac:dyDescent="0.25">
      <c r="A13" s="44">
        <v>5</v>
      </c>
      <c r="B13" s="46">
        <v>44501</v>
      </c>
      <c r="C13" s="47" t="s">
        <v>32</v>
      </c>
      <c r="D13" s="47" t="s">
        <v>59</v>
      </c>
      <c r="E13" s="47" t="s">
        <v>33</v>
      </c>
      <c r="F13" s="47" t="s">
        <v>34</v>
      </c>
      <c r="G13" s="48">
        <v>1</v>
      </c>
      <c r="H13" s="32">
        <f>VLOOKUP(E13,'[1]KARMA HEALTH CARE'!$C$6:$I$19,7,FALSE)</f>
        <v>105</v>
      </c>
      <c r="I13" s="32">
        <f t="shared" si="0"/>
        <v>2</v>
      </c>
      <c r="J13" s="32">
        <f>VLOOKUP(E13,'[1]KARMA HEALTH CARE'!$C$6:$J$19,8,FALSE)*G13</f>
        <v>30</v>
      </c>
      <c r="K13" s="32">
        <v>45</v>
      </c>
      <c r="L13" s="32">
        <f t="shared" si="1"/>
        <v>182</v>
      </c>
    </row>
    <row r="14" spans="1:12" s="12" customFormat="1" ht="12.75" x14ac:dyDescent="0.25">
      <c r="A14" s="44">
        <v>6</v>
      </c>
      <c r="B14" s="46">
        <v>44509</v>
      </c>
      <c r="C14" s="47" t="s">
        <v>35</v>
      </c>
      <c r="D14" s="47" t="s">
        <v>59</v>
      </c>
      <c r="E14" s="47" t="s">
        <v>24</v>
      </c>
      <c r="F14" s="47" t="s">
        <v>36</v>
      </c>
      <c r="G14" s="48">
        <v>2</v>
      </c>
      <c r="H14" s="32">
        <f>VLOOKUP(E14,'[1]KARMA HEALTH CARE'!$C$6:$I$19,7,FALSE)</f>
        <v>105</v>
      </c>
      <c r="I14" s="32">
        <f t="shared" si="0"/>
        <v>4</v>
      </c>
      <c r="J14" s="32">
        <f>VLOOKUP(E14,'[1]KARMA HEALTH CARE'!$C$6:$J$19,8,FALSE)*G14</f>
        <v>60</v>
      </c>
      <c r="K14" s="32">
        <v>45</v>
      </c>
      <c r="L14" s="32">
        <f t="shared" si="1"/>
        <v>319</v>
      </c>
    </row>
    <row r="15" spans="1:12" s="12" customFormat="1" ht="12.75" x14ac:dyDescent="0.25">
      <c r="A15" s="44">
        <v>7</v>
      </c>
      <c r="B15" s="46">
        <v>44511</v>
      </c>
      <c r="C15" s="47" t="s">
        <v>37</v>
      </c>
      <c r="D15" s="47" t="s">
        <v>59</v>
      </c>
      <c r="E15" s="47" t="s">
        <v>33</v>
      </c>
      <c r="F15" s="47" t="s">
        <v>38</v>
      </c>
      <c r="G15" s="48">
        <v>2</v>
      </c>
      <c r="H15" s="32">
        <f>VLOOKUP(E15,'[1]KARMA HEALTH CARE'!$C$6:$I$19,7,FALSE)</f>
        <v>105</v>
      </c>
      <c r="I15" s="32">
        <f t="shared" si="0"/>
        <v>4</v>
      </c>
      <c r="J15" s="32">
        <f>VLOOKUP(E15,'[1]KARMA HEALTH CARE'!$C$6:$J$19,8,FALSE)*G15</f>
        <v>60</v>
      </c>
      <c r="K15" s="32">
        <v>45</v>
      </c>
      <c r="L15" s="32">
        <f t="shared" si="1"/>
        <v>319</v>
      </c>
    </row>
    <row r="16" spans="1:12" s="12" customFormat="1" ht="12.75" x14ac:dyDescent="0.25">
      <c r="A16" s="44">
        <v>8</v>
      </c>
      <c r="B16" s="46">
        <v>44516</v>
      </c>
      <c r="C16" s="47" t="s">
        <v>39</v>
      </c>
      <c r="D16" s="47" t="s">
        <v>59</v>
      </c>
      <c r="E16" s="47" t="s">
        <v>33</v>
      </c>
      <c r="F16" s="47" t="s">
        <v>40</v>
      </c>
      <c r="G16" s="48">
        <v>2</v>
      </c>
      <c r="H16" s="32">
        <f>VLOOKUP(E16,'[1]KARMA HEALTH CARE'!$C$6:$I$19,7,FALSE)</f>
        <v>105</v>
      </c>
      <c r="I16" s="32">
        <f t="shared" si="0"/>
        <v>4</v>
      </c>
      <c r="J16" s="32">
        <f>VLOOKUP(E16,'[1]KARMA HEALTH CARE'!$C$6:$J$19,8,FALSE)*G16</f>
        <v>60</v>
      </c>
      <c r="K16" s="32">
        <v>45</v>
      </c>
      <c r="L16" s="32">
        <f t="shared" si="1"/>
        <v>319</v>
      </c>
    </row>
    <row r="17" spans="1:12" s="12" customFormat="1" ht="12.75" x14ac:dyDescent="0.25">
      <c r="A17" s="44">
        <v>9</v>
      </c>
      <c r="B17" s="46">
        <v>44516</v>
      </c>
      <c r="C17" s="47" t="s">
        <v>41</v>
      </c>
      <c r="D17" s="47" t="s">
        <v>59</v>
      </c>
      <c r="E17" s="47" t="s">
        <v>33</v>
      </c>
      <c r="F17" s="47" t="s">
        <v>42</v>
      </c>
      <c r="G17" s="48">
        <v>1</v>
      </c>
      <c r="H17" s="32">
        <f>VLOOKUP(E17,'[1]KARMA HEALTH CARE'!$C$6:$I$19,7,FALSE)</f>
        <v>105</v>
      </c>
      <c r="I17" s="32">
        <f t="shared" si="0"/>
        <v>2</v>
      </c>
      <c r="J17" s="32">
        <f>VLOOKUP(E17,'[1]KARMA HEALTH CARE'!$C$6:$J$19,8,FALSE)*G17</f>
        <v>30</v>
      </c>
      <c r="K17" s="32">
        <v>45</v>
      </c>
      <c r="L17" s="32">
        <f t="shared" si="1"/>
        <v>182</v>
      </c>
    </row>
    <row r="18" spans="1:12" s="12" customFormat="1" ht="12.75" x14ac:dyDescent="0.25">
      <c r="A18" s="44">
        <v>10</v>
      </c>
      <c r="B18" s="46">
        <v>44520</v>
      </c>
      <c r="C18" s="47" t="s">
        <v>43</v>
      </c>
      <c r="D18" s="47" t="s">
        <v>59</v>
      </c>
      <c r="E18" s="47" t="s">
        <v>33</v>
      </c>
      <c r="F18" s="47" t="s">
        <v>44</v>
      </c>
      <c r="G18" s="48">
        <v>2</v>
      </c>
      <c r="H18" s="32">
        <f>VLOOKUP(E18,'[1]KARMA HEALTH CARE'!$C$6:$I$19,7,FALSE)</f>
        <v>105</v>
      </c>
      <c r="I18" s="32">
        <f t="shared" si="0"/>
        <v>4</v>
      </c>
      <c r="J18" s="32">
        <f>VLOOKUP(E18,'[1]KARMA HEALTH CARE'!$C$6:$J$19,8,FALSE)*G18</f>
        <v>60</v>
      </c>
      <c r="K18" s="32">
        <v>45</v>
      </c>
      <c r="L18" s="32">
        <f t="shared" si="1"/>
        <v>319</v>
      </c>
    </row>
    <row r="19" spans="1:12" s="12" customFormat="1" ht="12.75" x14ac:dyDescent="0.25">
      <c r="A19" s="44">
        <v>11</v>
      </c>
      <c r="B19" s="46">
        <v>44524</v>
      </c>
      <c r="C19" s="47" t="s">
        <v>45</v>
      </c>
      <c r="D19" s="47" t="s">
        <v>59</v>
      </c>
      <c r="E19" s="47" t="s">
        <v>46</v>
      </c>
      <c r="F19" s="47" t="s">
        <v>47</v>
      </c>
      <c r="G19" s="48">
        <v>2</v>
      </c>
      <c r="H19" s="32">
        <f>VLOOKUP(E19,'[1]KARMA HEALTH CARE'!$C$6:$I$19,7,FALSE)</f>
        <v>135</v>
      </c>
      <c r="I19" s="32">
        <f t="shared" si="0"/>
        <v>4</v>
      </c>
      <c r="J19" s="32">
        <f>VLOOKUP(E19,'[1]KARMA HEALTH CARE'!$C$6:$J$19,8,FALSE)*G19</f>
        <v>60</v>
      </c>
      <c r="K19" s="32">
        <v>45</v>
      </c>
      <c r="L19" s="32">
        <f t="shared" si="1"/>
        <v>379</v>
      </c>
    </row>
    <row r="20" spans="1:12" s="12" customFormat="1" ht="12.75" x14ac:dyDescent="0.25">
      <c r="A20" s="44">
        <v>12</v>
      </c>
      <c r="B20" s="46">
        <v>44524</v>
      </c>
      <c r="C20" s="47" t="s">
        <v>48</v>
      </c>
      <c r="D20" s="47" t="s">
        <v>59</v>
      </c>
      <c r="E20" s="47" t="s">
        <v>33</v>
      </c>
      <c r="F20" s="47" t="s">
        <v>49</v>
      </c>
      <c r="G20" s="48">
        <v>2</v>
      </c>
      <c r="H20" s="32">
        <f>VLOOKUP(E20,'[1]KARMA HEALTH CARE'!$C$6:$I$19,7,FALSE)</f>
        <v>105</v>
      </c>
      <c r="I20" s="32">
        <f t="shared" si="0"/>
        <v>4</v>
      </c>
      <c r="J20" s="32">
        <f>VLOOKUP(E20,'[1]KARMA HEALTH CARE'!$C$6:$J$19,8,FALSE)*G20</f>
        <v>60</v>
      </c>
      <c r="K20" s="32">
        <v>45</v>
      </c>
      <c r="L20" s="32">
        <f t="shared" si="1"/>
        <v>319</v>
      </c>
    </row>
    <row r="21" spans="1:12" s="12" customFormat="1" ht="12.75" x14ac:dyDescent="0.25">
      <c r="A21" s="44">
        <v>13</v>
      </c>
      <c r="B21" s="46">
        <v>44524</v>
      </c>
      <c r="C21" s="47" t="s">
        <v>50</v>
      </c>
      <c r="D21" s="47" t="s">
        <v>59</v>
      </c>
      <c r="E21" s="47" t="s">
        <v>33</v>
      </c>
      <c r="F21" s="47" t="s">
        <v>51</v>
      </c>
      <c r="G21" s="48">
        <v>2</v>
      </c>
      <c r="H21" s="32">
        <f>VLOOKUP(E21,'[1]KARMA HEALTH CARE'!$C$6:$I$19,7,FALSE)</f>
        <v>105</v>
      </c>
      <c r="I21" s="32">
        <f t="shared" si="0"/>
        <v>4</v>
      </c>
      <c r="J21" s="32">
        <f>VLOOKUP(E21,'[1]KARMA HEALTH CARE'!$C$6:$J$19,8,FALSE)*G21</f>
        <v>60</v>
      </c>
      <c r="K21" s="32">
        <v>45</v>
      </c>
      <c r="L21" s="32">
        <f t="shared" si="1"/>
        <v>319</v>
      </c>
    </row>
    <row r="22" spans="1:12" s="12" customFormat="1" ht="12.75" x14ac:dyDescent="0.25">
      <c r="A22" s="44">
        <v>14</v>
      </c>
      <c r="B22" s="46">
        <v>44527</v>
      </c>
      <c r="C22" s="47" t="s">
        <v>52</v>
      </c>
      <c r="D22" s="47" t="s">
        <v>59</v>
      </c>
      <c r="E22" s="47" t="s">
        <v>24</v>
      </c>
      <c r="F22" s="47" t="s">
        <v>53</v>
      </c>
      <c r="G22" s="48">
        <v>1</v>
      </c>
      <c r="H22" s="32">
        <f>VLOOKUP(E22,'[1]KARMA HEALTH CARE'!$C$6:$I$19,7,FALSE)</f>
        <v>105</v>
      </c>
      <c r="I22" s="32">
        <f t="shared" si="0"/>
        <v>2</v>
      </c>
      <c r="J22" s="32">
        <f>VLOOKUP(E22,'[1]KARMA HEALTH CARE'!$C$6:$J$19,8,FALSE)*G22</f>
        <v>30</v>
      </c>
      <c r="K22" s="32">
        <v>45</v>
      </c>
      <c r="L22" s="32">
        <f t="shared" si="1"/>
        <v>182</v>
      </c>
    </row>
    <row r="23" spans="1:12" s="12" customFormat="1" ht="12.75" x14ac:dyDescent="0.25">
      <c r="A23" s="44">
        <v>15</v>
      </c>
      <c r="B23" s="46">
        <v>44527</v>
      </c>
      <c r="C23" s="47" t="s">
        <v>54</v>
      </c>
      <c r="D23" s="47" t="s">
        <v>59</v>
      </c>
      <c r="E23" s="47" t="s">
        <v>55</v>
      </c>
      <c r="F23" s="47" t="s">
        <v>56</v>
      </c>
      <c r="G23" s="48">
        <v>1</v>
      </c>
      <c r="H23" s="32">
        <f>VLOOKUP(E23,'[1]KARMA HEALTH CARE'!$C$6:$I$19,7,FALSE)</f>
        <v>105</v>
      </c>
      <c r="I23" s="32">
        <f t="shared" si="0"/>
        <v>2</v>
      </c>
      <c r="J23" s="32">
        <f>VLOOKUP(E23,'[1]KARMA HEALTH CARE'!$C$6:$J$19,8,FALSE)*G23</f>
        <v>30</v>
      </c>
      <c r="K23" s="32">
        <v>45</v>
      </c>
      <c r="L23" s="32">
        <f t="shared" si="1"/>
        <v>182</v>
      </c>
    </row>
    <row r="24" spans="1:12" s="12" customFormat="1" ht="12.75" x14ac:dyDescent="0.25">
      <c r="A24" s="44">
        <v>16</v>
      </c>
      <c r="B24" s="46">
        <v>44527</v>
      </c>
      <c r="C24" s="47" t="s">
        <v>57</v>
      </c>
      <c r="D24" s="47" t="s">
        <v>59</v>
      </c>
      <c r="E24" s="47" t="s">
        <v>33</v>
      </c>
      <c r="F24" s="47" t="s">
        <v>58</v>
      </c>
      <c r="G24" s="48">
        <v>2</v>
      </c>
      <c r="H24" s="32">
        <f>VLOOKUP(E24,'[1]KARMA HEALTH CARE'!$C$6:$I$19,7,FALSE)</f>
        <v>105</v>
      </c>
      <c r="I24" s="32">
        <f t="shared" si="0"/>
        <v>4</v>
      </c>
      <c r="J24" s="32">
        <f>VLOOKUP(E24,'[1]KARMA HEALTH CARE'!$C$6:$J$19,8,FALSE)*G24</f>
        <v>60</v>
      </c>
      <c r="K24" s="32">
        <v>45</v>
      </c>
      <c r="L24" s="32">
        <f t="shared" si="1"/>
        <v>319</v>
      </c>
    </row>
    <row r="25" spans="1:12" s="12" customFormat="1" ht="15" customHeight="1" x14ac:dyDescent="0.2">
      <c r="A25" s="50" t="s">
        <v>65</v>
      </c>
      <c r="B25" s="51"/>
      <c r="C25" s="51"/>
      <c r="D25" s="51"/>
      <c r="E25" s="51"/>
      <c r="F25" s="51"/>
      <c r="G25" s="51"/>
      <c r="H25" s="51"/>
      <c r="I25" s="51"/>
      <c r="J25" s="51"/>
      <c r="K25" s="52"/>
      <c r="L25" s="40">
        <f>SUM(L9:L24)</f>
        <v>4616</v>
      </c>
    </row>
    <row r="26" spans="1:12" s="12" customFormat="1" ht="12.75" customHeight="1" x14ac:dyDescent="0.2">
      <c r="A26" s="33"/>
      <c r="B26" s="35"/>
      <c r="C26" s="33"/>
      <c r="D26" s="33"/>
      <c r="E26" s="33"/>
      <c r="F26" s="42"/>
      <c r="G26" s="43">
        <f>SUM(G9:G24)</f>
        <v>28</v>
      </c>
    </row>
    <row r="27" spans="1:12" ht="12" customHeight="1" x14ac:dyDescent="0.2">
      <c r="A27" s="3"/>
      <c r="B27" s="54" t="s">
        <v>9</v>
      </c>
      <c r="C27" s="54"/>
      <c r="D27" s="54"/>
      <c r="E27" s="54"/>
      <c r="F27" s="54"/>
      <c r="G27" s="54"/>
      <c r="H27" s="54"/>
      <c r="I27" s="49"/>
      <c r="J27" s="49"/>
    </row>
    <row r="28" spans="1:12" ht="12" x14ac:dyDescent="0.2">
      <c r="A28" s="18"/>
      <c r="B28" s="53" t="s">
        <v>21</v>
      </c>
      <c r="C28" s="53"/>
      <c r="D28" s="53"/>
      <c r="E28" s="53"/>
      <c r="F28" s="53"/>
      <c r="G28" s="53"/>
      <c r="H28" s="53"/>
      <c r="I28" s="20"/>
      <c r="J28" s="20"/>
    </row>
    <row r="29" spans="1:12" ht="12" x14ac:dyDescent="0.2">
      <c r="A29" s="18"/>
      <c r="B29" s="20"/>
      <c r="C29" s="20"/>
      <c r="D29" s="20"/>
      <c r="F29" s="30"/>
      <c r="G29" s="20"/>
    </row>
    <row r="30" spans="1:12" ht="12" x14ac:dyDescent="0.2">
      <c r="A30" s="22" t="s">
        <v>10</v>
      </c>
    </row>
    <row r="31" spans="1:12" ht="12" x14ac:dyDescent="0.2">
      <c r="A31" s="22"/>
    </row>
    <row r="32" spans="1:12" ht="12" x14ac:dyDescent="0.2">
      <c r="A32" s="18"/>
    </row>
    <row r="33" spans="1:1" ht="12" x14ac:dyDescent="0.2">
      <c r="A33" s="22" t="s">
        <v>12</v>
      </c>
    </row>
    <row r="34" spans="1:1" ht="12" x14ac:dyDescent="0.2">
      <c r="A34" s="18"/>
    </row>
  </sheetData>
  <sortState ref="B9:J191">
    <sortCondition ref="B9:B191"/>
    <sortCondition ref="C9:C191"/>
  </sortState>
  <mergeCells count="4">
    <mergeCell ref="A25:K25"/>
    <mergeCell ref="B28:H28"/>
    <mergeCell ref="B27:H27"/>
    <mergeCell ref="G6:L6"/>
  </mergeCells>
  <conditionalFormatting sqref="C29:C1048576 C2:C7">
    <cfRule type="duplicateValues" dxfId="16" priority="73"/>
  </conditionalFormatting>
  <conditionalFormatting sqref="C29:C1048576">
    <cfRule type="duplicateValues" dxfId="15" priority="57"/>
  </conditionalFormatting>
  <conditionalFormatting sqref="F29:F1048576 F2:F7">
    <cfRule type="duplicateValues" dxfId="14" priority="36"/>
    <cfRule type="duplicateValues" dxfId="13" priority="38"/>
    <cfRule type="duplicateValues" dxfId="12" priority="40"/>
  </conditionalFormatting>
  <conditionalFormatting sqref="C29:C1048576 C2:C7">
    <cfRule type="duplicateValues" dxfId="11" priority="37"/>
    <cfRule type="duplicateValues" dxfId="10" priority="39"/>
  </conditionalFormatting>
  <conditionalFormatting sqref="C29:C65423 C2:C7">
    <cfRule type="duplicateValues" dxfId="9" priority="1888" stopIfTrue="1"/>
  </conditionalFormatting>
  <conditionalFormatting sqref="C29:C65423">
    <cfRule type="duplicateValues" dxfId="8" priority="1891" stopIfTrue="1"/>
  </conditionalFormatting>
  <conditionalFormatting sqref="F29:F1048576 F2:F7">
    <cfRule type="duplicateValues" dxfId="7" priority="32"/>
  </conditionalFormatting>
  <conditionalFormatting sqref="F29:F1048576">
    <cfRule type="duplicateValues" dxfId="6" priority="30"/>
  </conditionalFormatting>
  <conditionalFormatting sqref="G7">
    <cfRule type="duplicateValues" dxfId="5" priority="3344" stopIfTrue="1"/>
  </conditionalFormatting>
  <conditionalFormatting sqref="G7">
    <cfRule type="duplicateValues" dxfId="4" priority="3345" stopIfTrue="1"/>
    <cfRule type="duplicateValues" dxfId="3" priority="3346" stopIfTrue="1"/>
  </conditionalFormatting>
  <conditionalFormatting sqref="F25:F1048576 F1:F8">
    <cfRule type="duplicateValues" dxfId="2" priority="7"/>
  </conditionalFormatting>
  <conditionalFormatting sqref="F9:F24">
    <cfRule type="duplicateValues" dxfId="1" priority="1"/>
  </conditionalFormatting>
  <conditionalFormatting sqref="F9:F24">
    <cfRule type="duplicateValues" dxfId="0" priority="2"/>
  </conditionalFormatting>
  <dataValidations count="2">
    <dataValidation type="custom" allowBlank="1" showInputMessage="1" showErrorMessage="1" sqref="B2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8:B29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2021-12-14T10:37:48Z</cp:lastPrinted>
  <dcterms:created xsi:type="dcterms:W3CDTF">2010-04-08T11:28:01Z</dcterms:created>
  <dcterms:modified xsi:type="dcterms:W3CDTF">2021-12-14T10:37:49Z</dcterms:modified>
</cp:coreProperties>
</file>