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15" i="1"/>
  <c r="N11"/>
  <c r="N5"/>
  <c r="N6"/>
  <c r="N7"/>
  <c r="N8"/>
  <c r="N9"/>
  <c r="N10"/>
  <c r="N12"/>
  <c r="N13"/>
  <c r="N14"/>
  <c r="N4"/>
  <c r="L5"/>
  <c r="L6"/>
  <c r="L7"/>
  <c r="L8"/>
  <c r="L9"/>
  <c r="L10"/>
  <c r="L11"/>
  <c r="L12"/>
  <c r="L13"/>
  <c r="L14"/>
  <c r="L4"/>
  <c r="K5"/>
  <c r="K6"/>
  <c r="K7"/>
  <c r="K8"/>
  <c r="K9"/>
  <c r="K10"/>
  <c r="K11"/>
  <c r="K12"/>
  <c r="K13"/>
  <c r="K14"/>
  <c r="K4"/>
  <c r="J14" l="1"/>
  <c r="J13"/>
  <c r="J12"/>
  <c r="J6"/>
  <c r="J7"/>
  <c r="J9"/>
  <c r="J10"/>
</calcChain>
</file>

<file path=xl/sharedStrings.xml><?xml version="1.0" encoding="utf-8"?>
<sst xmlns="http://schemas.openxmlformats.org/spreadsheetml/2006/main" count="87" uniqueCount="62">
  <si>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</si>
  <si>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</si>
  <si>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</si>
  <si>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</si>
  <si>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</si>
  <si>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</si>
  <si>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</si>
  <si>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</si>
  <si>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05/12/2024</t>
  </si>
  <si>
    <t>PL/JA/20356/24-25</t>
  </si>
  <si>
    <t>2338</t>
  </si>
  <si>
    <t>PAN MASALA</t>
  </si>
  <si>
    <t>12/12/2024</t>
  </si>
  <si>
    <t>PL/JA/20802/24-25</t>
  </si>
  <si>
    <t>2391</t>
  </si>
  <si>
    <t>16/12/2024</t>
  </si>
  <si>
    <t>PL/JA/21053/24-25</t>
  </si>
  <si>
    <t>2451</t>
  </si>
  <si>
    <t>17/12/2024</t>
  </si>
  <si>
    <t>PL/JA/21133/24-25</t>
  </si>
  <si>
    <t>2461</t>
  </si>
  <si>
    <t>18/12/2024</t>
  </si>
  <si>
    <t>PL/JA/21246/24-25</t>
  </si>
  <si>
    <t>2470</t>
  </si>
  <si>
    <t>PL/JA/21185/24-25</t>
  </si>
  <si>
    <t>2469</t>
  </si>
  <si>
    <t>19/12/2024</t>
  </si>
  <si>
    <t>PL/JA/21273/24-25</t>
  </si>
  <si>
    <t>2485,86</t>
  </si>
  <si>
    <t>24/12/2024</t>
  </si>
  <si>
    <t>PL/JA/21617/24-25</t>
  </si>
  <si>
    <t>16</t>
  </si>
  <si>
    <t>SOAP</t>
  </si>
  <si>
    <t>PL/JA/21619/24-25</t>
  </si>
  <si>
    <t>2510</t>
  </si>
  <si>
    <t>27/12/2024</t>
  </si>
  <si>
    <t>PL/JA/21907/24-25</t>
  </si>
  <si>
    <t>2540</t>
  </si>
  <si>
    <t>30/12/2024</t>
  </si>
  <si>
    <t>PL/JA/22153/24-25</t>
  </si>
  <si>
    <t>2567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</si>
  <si>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</si>
  <si>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</si>
  <si>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</si>
  <si>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>DHENKANAL</t>
  </si>
  <si>
    <t>RAIRANGPUR</t>
  </si>
  <si>
    <t>NAYAGARH</t>
  </si>
  <si>
    <t>JALESWAR</t>
  </si>
  <si>
    <t>BARIPADA</t>
  </si>
  <si>
    <t>BALUGAON</t>
  </si>
  <si>
    <t>UMERKOT</t>
  </si>
  <si>
    <t>CTC</t>
  </si>
  <si>
    <t>SL</t>
  </si>
  <si>
    <t>LR NO</t>
  </si>
  <si>
    <t>INV NO</t>
  </si>
  <si>
    <t>FROM</t>
  </si>
  <si>
    <t>TO</t>
  </si>
  <si>
    <t>WEIGHT</t>
  </si>
  <si>
    <t>HAM</t>
  </si>
  <si>
    <t xml:space="preserve">TO, 
MOUMITA TRADINGS
Address:JAGATPUR KENDRAPPARA ROAD,9437128776
GST No:21AHDPB3099G1ZS
</t>
  </si>
  <si>
    <t>(RUPEES NINE THOUSAND EIGHT HUNDRED SEVENTY SEVEN ONLY)</t>
  </si>
  <si>
    <t>Bill Date:31/12/2024
Bill NO : 30391
TotalAmount:9877.00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</si>
</sst>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6</xdr:col>
      <xdr:colOff>752475</xdr:colOff>
      <xdr:row>0</xdr:row>
      <xdr:rowOff>1049161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14300"/>
          <a:ext cx="40386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3" width="10" style="1" customWidth="1"/>
    <col min="4" max="4" width="7.570312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2"/>
      <c r="B1" s="12"/>
      <c r="C1" s="12"/>
      <c r="D1" s="12"/>
      <c r="E1" s="12"/>
      <c r="F1" s="12"/>
      <c r="G1" s="12"/>
      <c r="H1" s="17" t="s">
        <v>0</v>
      </c>
      <c r="I1" s="18"/>
      <c r="J1" s="18"/>
      <c r="K1" s="18"/>
      <c r="L1" s="18"/>
      <c r="M1" s="18"/>
      <c r="N1" s="19"/>
    </row>
    <row r="2" spans="1:14" ht="75" customHeight="1">
      <c r="A2" s="12" t="s">
        <v>59</v>
      </c>
      <c r="B2" s="12"/>
      <c r="C2" s="12"/>
      <c r="D2" s="12"/>
      <c r="E2" s="12"/>
      <c r="F2" s="12"/>
      <c r="G2" s="12"/>
      <c r="H2" s="17" t="s">
        <v>61</v>
      </c>
      <c r="I2" s="18"/>
      <c r="J2" s="18"/>
      <c r="K2" s="18"/>
      <c r="L2" s="18"/>
      <c r="M2" s="18"/>
      <c r="N2" s="19"/>
    </row>
    <row r="3" spans="1:14" s="8" customFormat="1" ht="16.5" customHeight="1">
      <c r="A3" s="7" t="s">
        <v>52</v>
      </c>
      <c r="B3" s="7" t="s">
        <v>1</v>
      </c>
      <c r="C3" s="7" t="s">
        <v>53</v>
      </c>
      <c r="D3" s="7" t="s">
        <v>54</v>
      </c>
      <c r="E3" s="7" t="s">
        <v>55</v>
      </c>
      <c r="F3" s="7" t="s">
        <v>56</v>
      </c>
      <c r="G3" s="7" t="s">
        <v>2</v>
      </c>
      <c r="H3" s="7" t="s">
        <v>3</v>
      </c>
      <c r="I3" s="7" t="s">
        <v>57</v>
      </c>
      <c r="J3" s="7" t="s">
        <v>4</v>
      </c>
      <c r="K3" s="7" t="s">
        <v>58</v>
      </c>
      <c r="L3" s="7" t="s">
        <v>5</v>
      </c>
      <c r="M3" s="7" t="s">
        <v>6</v>
      </c>
      <c r="N3" s="7" t="s">
        <v>7</v>
      </c>
    </row>
    <row r="4" spans="1:14">
      <c r="A4" s="2">
        <v>1</v>
      </c>
      <c r="B4" s="20" t="s">
        <v>8</v>
      </c>
      <c r="C4" s="20" t="s">
        <v>9</v>
      </c>
      <c r="D4" s="20" t="s">
        <v>10</v>
      </c>
      <c r="E4" s="22" t="s">
        <v>51</v>
      </c>
      <c r="F4" s="2" t="s">
        <v>44</v>
      </c>
      <c r="G4" s="2" t="s">
        <v>11</v>
      </c>
      <c r="H4" s="2">
        <v>6</v>
      </c>
      <c r="I4" s="3"/>
      <c r="J4" s="9">
        <v>172.5</v>
      </c>
      <c r="K4" s="3">
        <f>H4*2</f>
        <v>12</v>
      </c>
      <c r="L4" s="3">
        <f>H4*12</f>
        <v>72</v>
      </c>
      <c r="M4" s="3">
        <v>50</v>
      </c>
      <c r="N4" s="21">
        <f>H4*J4+K4+L4+M4</f>
        <v>1169</v>
      </c>
    </row>
    <row r="5" spans="1:14">
      <c r="A5" s="2">
        <v>2</v>
      </c>
      <c r="B5" s="20" t="s">
        <v>12</v>
      </c>
      <c r="C5" s="20" t="s">
        <v>13</v>
      </c>
      <c r="D5" s="20" t="s">
        <v>14</v>
      </c>
      <c r="E5" s="6" t="s">
        <v>51</v>
      </c>
      <c r="F5" s="2" t="s">
        <v>44</v>
      </c>
      <c r="G5" s="2" t="s">
        <v>11</v>
      </c>
      <c r="H5" s="2">
        <v>6</v>
      </c>
      <c r="I5" s="3"/>
      <c r="J5" s="9">
        <v>172.5</v>
      </c>
      <c r="K5" s="3">
        <f t="shared" ref="K5:K14" si="0">H5*2</f>
        <v>12</v>
      </c>
      <c r="L5" s="3">
        <f t="shared" ref="L5:L14" si="1">H5*12</f>
        <v>72</v>
      </c>
      <c r="M5" s="3">
        <v>50</v>
      </c>
      <c r="N5" s="3">
        <f t="shared" ref="N5:N14" si="2">H5*J5+K5+L5+M5</f>
        <v>1169</v>
      </c>
    </row>
    <row r="6" spans="1:14">
      <c r="A6" s="2">
        <v>3</v>
      </c>
      <c r="B6" s="20" t="s">
        <v>15</v>
      </c>
      <c r="C6" s="20" t="s">
        <v>16</v>
      </c>
      <c r="D6" s="20" t="s">
        <v>17</v>
      </c>
      <c r="E6" s="6" t="s">
        <v>51</v>
      </c>
      <c r="F6" s="2" t="s">
        <v>45</v>
      </c>
      <c r="G6" s="2" t="s">
        <v>11</v>
      </c>
      <c r="H6" s="2">
        <v>2</v>
      </c>
      <c r="I6" s="3"/>
      <c r="J6" s="9">
        <f>VLOOKUP(F6,Invoice!$F$4:$J$22,5,FALSE)</f>
        <v>201.25</v>
      </c>
      <c r="K6" s="3">
        <f t="shared" si="0"/>
        <v>4</v>
      </c>
      <c r="L6" s="3">
        <f t="shared" si="1"/>
        <v>24</v>
      </c>
      <c r="M6" s="3">
        <v>50</v>
      </c>
      <c r="N6" s="3">
        <f t="shared" si="2"/>
        <v>480.5</v>
      </c>
    </row>
    <row r="7" spans="1:14">
      <c r="A7" s="2">
        <v>4</v>
      </c>
      <c r="B7" s="20" t="s">
        <v>18</v>
      </c>
      <c r="C7" s="20" t="s">
        <v>19</v>
      </c>
      <c r="D7" s="20" t="s">
        <v>20</v>
      </c>
      <c r="E7" s="6" t="s">
        <v>51</v>
      </c>
      <c r="F7" s="2" t="s">
        <v>46</v>
      </c>
      <c r="G7" s="2" t="s">
        <v>11</v>
      </c>
      <c r="H7" s="2">
        <v>5</v>
      </c>
      <c r="I7" s="3"/>
      <c r="J7" s="9">
        <f>VLOOKUP(F7,Invoice!$F$4:$J$22,5,FALSE)</f>
        <v>120</v>
      </c>
      <c r="K7" s="3">
        <f t="shared" si="0"/>
        <v>10</v>
      </c>
      <c r="L7" s="3">
        <f t="shared" si="1"/>
        <v>60</v>
      </c>
      <c r="M7" s="3">
        <v>50</v>
      </c>
      <c r="N7" s="3">
        <f t="shared" si="2"/>
        <v>720</v>
      </c>
    </row>
    <row r="8" spans="1:14">
      <c r="A8" s="2">
        <v>5</v>
      </c>
      <c r="B8" s="20" t="s">
        <v>21</v>
      </c>
      <c r="C8" s="20" t="s">
        <v>22</v>
      </c>
      <c r="D8" s="20" t="s">
        <v>23</v>
      </c>
      <c r="E8" s="6" t="s">
        <v>51</v>
      </c>
      <c r="F8" s="2" t="s">
        <v>47</v>
      </c>
      <c r="G8" s="2" t="s">
        <v>11</v>
      </c>
      <c r="H8" s="2">
        <v>4</v>
      </c>
      <c r="I8" s="3"/>
      <c r="J8" s="9">
        <v>201.25</v>
      </c>
      <c r="K8" s="3">
        <f t="shared" si="0"/>
        <v>8</v>
      </c>
      <c r="L8" s="3">
        <f t="shared" si="1"/>
        <v>48</v>
      </c>
      <c r="M8" s="3">
        <v>50</v>
      </c>
      <c r="N8" s="3">
        <f t="shared" si="2"/>
        <v>911</v>
      </c>
    </row>
    <row r="9" spans="1:14">
      <c r="A9" s="2">
        <v>6</v>
      </c>
      <c r="B9" s="20" t="s">
        <v>21</v>
      </c>
      <c r="C9" s="20" t="s">
        <v>24</v>
      </c>
      <c r="D9" s="20" t="s">
        <v>25</v>
      </c>
      <c r="E9" s="6" t="s">
        <v>51</v>
      </c>
      <c r="F9" s="2" t="s">
        <v>48</v>
      </c>
      <c r="G9" s="2" t="s">
        <v>11</v>
      </c>
      <c r="H9" s="2">
        <v>4</v>
      </c>
      <c r="I9" s="3"/>
      <c r="J9" s="9">
        <f>VLOOKUP(F9,Invoice!$F$4:$J$22,5,FALSE)</f>
        <v>230</v>
      </c>
      <c r="K9" s="3">
        <f t="shared" si="0"/>
        <v>8</v>
      </c>
      <c r="L9" s="3">
        <f t="shared" si="1"/>
        <v>48</v>
      </c>
      <c r="M9" s="3">
        <v>50</v>
      </c>
      <c r="N9" s="3">
        <f t="shared" si="2"/>
        <v>1026</v>
      </c>
    </row>
    <row r="10" spans="1:14">
      <c r="A10" s="2">
        <v>7</v>
      </c>
      <c r="B10" s="20" t="s">
        <v>26</v>
      </c>
      <c r="C10" s="20" t="s">
        <v>27</v>
      </c>
      <c r="D10" s="20" t="s">
        <v>28</v>
      </c>
      <c r="E10" s="6" t="s">
        <v>51</v>
      </c>
      <c r="F10" s="2" t="s">
        <v>49</v>
      </c>
      <c r="G10" s="2" t="s">
        <v>11</v>
      </c>
      <c r="H10" s="2">
        <v>6</v>
      </c>
      <c r="I10" s="3"/>
      <c r="J10" s="9">
        <f>VLOOKUP(F10,Invoice!$F$4:$J$22,5,FALSE)</f>
        <v>172.5</v>
      </c>
      <c r="K10" s="3">
        <f t="shared" si="0"/>
        <v>12</v>
      </c>
      <c r="L10" s="3">
        <f t="shared" si="1"/>
        <v>72</v>
      </c>
      <c r="M10" s="3">
        <v>50</v>
      </c>
      <c r="N10" s="3">
        <f t="shared" si="2"/>
        <v>1169</v>
      </c>
    </row>
    <row r="11" spans="1:14">
      <c r="A11" s="2">
        <v>8</v>
      </c>
      <c r="B11" s="20" t="s">
        <v>29</v>
      </c>
      <c r="C11" s="20" t="s">
        <v>30</v>
      </c>
      <c r="D11" s="20" t="s">
        <v>31</v>
      </c>
      <c r="E11" s="6" t="s">
        <v>51</v>
      </c>
      <c r="F11" s="2" t="s">
        <v>50</v>
      </c>
      <c r="G11" s="2" t="s">
        <v>32</v>
      </c>
      <c r="H11" s="2">
        <v>50</v>
      </c>
      <c r="I11" s="10">
        <v>375</v>
      </c>
      <c r="J11" s="9">
        <v>3.12</v>
      </c>
      <c r="K11" s="3">
        <f t="shared" si="0"/>
        <v>100</v>
      </c>
      <c r="L11" s="3">
        <f t="shared" si="1"/>
        <v>600</v>
      </c>
      <c r="M11" s="3">
        <v>50</v>
      </c>
      <c r="N11" s="3">
        <f>I11*J11+K11+L11+M11</f>
        <v>1920</v>
      </c>
    </row>
    <row r="12" spans="1:14">
      <c r="A12" s="2">
        <v>9</v>
      </c>
      <c r="B12" s="20" t="s">
        <v>29</v>
      </c>
      <c r="C12" s="20" t="s">
        <v>33</v>
      </c>
      <c r="D12" s="20" t="s">
        <v>34</v>
      </c>
      <c r="E12" s="6" t="s">
        <v>51</v>
      </c>
      <c r="F12" s="2" t="s">
        <v>45</v>
      </c>
      <c r="G12" s="2" t="s">
        <v>11</v>
      </c>
      <c r="H12" s="2">
        <v>2</v>
      </c>
      <c r="I12" s="3"/>
      <c r="J12" s="9">
        <f>VLOOKUP(F12,Invoice!$F$4:$J$22,5,FALSE)</f>
        <v>201.25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480.5</v>
      </c>
    </row>
    <row r="13" spans="1:14">
      <c r="A13" s="2">
        <v>10</v>
      </c>
      <c r="B13" s="20" t="s">
        <v>35</v>
      </c>
      <c r="C13" s="20" t="s">
        <v>36</v>
      </c>
      <c r="D13" s="20" t="s">
        <v>37</v>
      </c>
      <c r="E13" s="6" t="s">
        <v>51</v>
      </c>
      <c r="F13" s="2" t="s">
        <v>48</v>
      </c>
      <c r="G13" s="2" t="s">
        <v>11</v>
      </c>
      <c r="H13" s="2">
        <v>2</v>
      </c>
      <c r="I13" s="3"/>
      <c r="J13" s="9">
        <f>VLOOKUP(F13,Invoice!$F$4:$J$22,5,FALSE)</f>
        <v>230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538</v>
      </c>
    </row>
    <row r="14" spans="1:14">
      <c r="A14" s="20">
        <v>11</v>
      </c>
      <c r="B14" s="20" t="s">
        <v>38</v>
      </c>
      <c r="C14" s="20" t="s">
        <v>39</v>
      </c>
      <c r="D14" s="20" t="s">
        <v>40</v>
      </c>
      <c r="E14" s="6" t="s">
        <v>51</v>
      </c>
      <c r="F14" s="2" t="s">
        <v>48</v>
      </c>
      <c r="G14" s="2" t="s">
        <v>11</v>
      </c>
      <c r="H14" s="2">
        <v>1</v>
      </c>
      <c r="I14" s="3"/>
      <c r="J14" s="9">
        <f>VLOOKUP(F14,Invoice!$F$4:$J$22,5,FALSE)</f>
        <v>230</v>
      </c>
      <c r="K14" s="3">
        <f t="shared" si="0"/>
        <v>2</v>
      </c>
      <c r="L14" s="3">
        <f t="shared" si="1"/>
        <v>12</v>
      </c>
      <c r="M14" s="3">
        <v>50</v>
      </c>
      <c r="N14" s="3">
        <f t="shared" si="2"/>
        <v>294</v>
      </c>
    </row>
    <row r="15" spans="1:14">
      <c r="A15" s="14" t="s">
        <v>60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11">
        <f>SUM(N4:N14)</f>
        <v>9877</v>
      </c>
    </row>
    <row r="16" spans="1:14" s="5" customFormat="1">
      <c r="A16" s="12" t="s">
        <v>41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4"/>
    </row>
    <row r="17" spans="1:14" s="5" customFormat="1">
      <c r="A17" s="12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"/>
    </row>
    <row r="18" spans="1:14" s="5" customFormat="1" ht="30" customHeight="1">
      <c r="A18" s="13" t="s">
        <v>43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"/>
    </row>
    <row r="19" spans="1:14" s="5" customFormat="1"/>
    <row r="20" spans="1:14" s="5" customFormat="1"/>
  </sheetData>
  <mergeCells count="44">
    <mergeCell ref="A1:G1"/>
    <mergeCell ref="A2:G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A17:M17"/>
    <mergeCell ref="A18:M18"/>
    <mergeCell ref="A15:M15"/>
    <mergeCell ref="H1:N1"/>
    <mergeCell ref="H2:N2"/>
    <mergeCell ref="A16:M16"/>
    <mergeCell ref="A14"/>
    <mergeCell ref="B14"/>
    <mergeCell ref="C14"/>
    <mergeCell ref="D14"/>
    <mergeCell ref="B13"/>
    <mergeCell ref="C13"/>
    <mergeCell ref="D13"/>
    <mergeCell ref="B12"/>
    <mergeCell ref="C12"/>
    <mergeCell ref="D1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2025-01-07T11:27:48Z</dcterms:created>
  <dcterms:modified xsi:type="dcterms:W3CDTF">2025-01-08T05:34:08Z</dcterms:modified>
</cp:coreProperties>
</file>