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3" i="1" l="1"/>
  <c r="I5" i="1" l="1"/>
  <c r="I6" i="1"/>
  <c r="I7" i="1"/>
  <c r="I8" i="1"/>
  <c r="I9" i="1"/>
  <c r="I10" i="1"/>
  <c r="I11" i="1"/>
  <c r="I12" i="1"/>
  <c r="I13" i="1"/>
  <c r="I14" i="1"/>
  <c r="I15" i="1"/>
  <c r="I16" i="1"/>
  <c r="K16" i="1" s="1"/>
  <c r="I17" i="1"/>
  <c r="I18" i="1"/>
  <c r="I19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7" i="1"/>
  <c r="K17" i="1" s="1"/>
  <c r="H18" i="1"/>
  <c r="K18" i="1" s="1"/>
  <c r="H19" i="1"/>
  <c r="K19" i="1" s="1"/>
  <c r="H4" i="1"/>
  <c r="K4" i="1" s="1"/>
  <c r="K20" i="1" l="1"/>
</calcChain>
</file>

<file path=xl/sharedStrings.xml><?xml version="1.0" encoding="utf-8"?>
<sst xmlns="http://schemas.openxmlformats.org/spreadsheetml/2006/main" count="97" uniqueCount="66">
  <si>
    <t>04/8/2025</t>
  </si>
  <si>
    <t>818</t>
  </si>
  <si>
    <t>05/8/2025</t>
  </si>
  <si>
    <t>870</t>
  </si>
  <si>
    <t>847</t>
  </si>
  <si>
    <t>08/8/2025</t>
  </si>
  <si>
    <t>834/894</t>
  </si>
  <si>
    <t>874</t>
  </si>
  <si>
    <t>905</t>
  </si>
  <si>
    <t>12/8/2025</t>
  </si>
  <si>
    <t>929</t>
  </si>
  <si>
    <t>14/8/2025</t>
  </si>
  <si>
    <t>873</t>
  </si>
  <si>
    <t>984</t>
  </si>
  <si>
    <t>20/8/2025</t>
  </si>
  <si>
    <t>1049</t>
  </si>
  <si>
    <t>21/8/2025</t>
  </si>
  <si>
    <t>1050</t>
  </si>
  <si>
    <t>22/8/2025</t>
  </si>
  <si>
    <t>1078</t>
  </si>
  <si>
    <t>1019/1020</t>
  </si>
  <si>
    <t>1079</t>
  </si>
  <si>
    <t>23/8/2025</t>
  </si>
  <si>
    <t>1102</t>
  </si>
  <si>
    <t>837/837</t>
  </si>
  <si>
    <t>SL</t>
  </si>
  <si>
    <t>DATE</t>
  </si>
  <si>
    <t>LR NO</t>
  </si>
  <si>
    <t>INV NO</t>
  </si>
  <si>
    <t>FROM</t>
  </si>
  <si>
    <t>TO</t>
  </si>
  <si>
    <t>CASE</t>
  </si>
  <si>
    <t>JEYPORE</t>
  </si>
  <si>
    <t>BARIPADA</t>
  </si>
  <si>
    <t>SUNABEDA</t>
  </si>
  <si>
    <t>JHARSUGUDA</t>
  </si>
  <si>
    <t>BALIMELA</t>
  </si>
  <si>
    <t>ROURKELA</t>
  </si>
  <si>
    <t>CTC</t>
  </si>
  <si>
    <t>CH/02100</t>
  </si>
  <si>
    <t>CH/02123</t>
  </si>
  <si>
    <t>CH/02126</t>
  </si>
  <si>
    <t>CH/02180</t>
  </si>
  <si>
    <t>CH/02185</t>
  </si>
  <si>
    <t>CH/02186</t>
  </si>
  <si>
    <t>CH/02245</t>
  </si>
  <si>
    <t>CH/02292</t>
  </si>
  <si>
    <t>CH/02295</t>
  </si>
  <si>
    <t>CH/02392</t>
  </si>
  <si>
    <t>CH/02400</t>
  </si>
  <si>
    <t>CH/02429</t>
  </si>
  <si>
    <t>CH/02431</t>
  </si>
  <si>
    <t>CH/02434</t>
  </si>
  <si>
    <t>CH/02445</t>
  </si>
  <si>
    <t>JAA/01307</t>
  </si>
  <si>
    <t>RATE</t>
  </si>
  <si>
    <t>LR.CH.</t>
  </si>
  <si>
    <t>AMOUNT</t>
  </si>
  <si>
    <t>INVOICE
ATC LOGISTICS,,8984191006
GST No:21CHVPB1842D2ZQ</t>
  </si>
  <si>
    <t xml:space="preserve">MARUTI ENTERPRISERS
Address:PROFESSORPADA PLOT NO.461, WARDNO.22,CANAL ROAD
COLLEGE SQUARE,753003,ODISHA,8763718652
GST No:21AAGFM9770P1ZO
</t>
  </si>
  <si>
    <t>Thanking you for your business.
ATC LOGISTICS</t>
  </si>
  <si>
    <t>BARGARH</t>
  </si>
  <si>
    <t>Kindly, verify &amp; confirm within 7 days, else GST will be filed by 20th SEPT, 2025. 
GST to be paid by Consignor under Reverse Charge Mechanism(RCM) as per GST.</t>
  </si>
  <si>
    <t>(RUPEES FIVE THOUSAND SEVEN HUNDRED ONE ONLY)</t>
  </si>
  <si>
    <t xml:space="preserve">Bill Date : 31/08/2025
Bill NO : 1842
Total Amount : 5701.00
</t>
  </si>
  <si>
    <t>HML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</si>
</sst>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6</xdr:col>
      <xdr:colOff>209551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409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54</v>
          </cell>
          <cell r="D7">
            <v>58</v>
          </cell>
        </row>
        <row r="8">
          <cell r="B8" t="str">
            <v>BARIPADA</v>
          </cell>
          <cell r="C8">
            <v>54</v>
          </cell>
          <cell r="D8">
            <v>58</v>
          </cell>
        </row>
        <row r="9">
          <cell r="B9" t="str">
            <v>BERHAMPUR</v>
          </cell>
          <cell r="C9">
            <v>49</v>
          </cell>
          <cell r="D9">
            <v>53</v>
          </cell>
        </row>
        <row r="10">
          <cell r="B10" t="str">
            <v>BOLANGIR</v>
          </cell>
          <cell r="C10">
            <v>84</v>
          </cell>
          <cell r="D10">
            <v>88</v>
          </cell>
        </row>
        <row r="11">
          <cell r="B11" t="str">
            <v>JEYPORE</v>
          </cell>
          <cell r="C11">
            <v>94</v>
          </cell>
          <cell r="D11">
            <v>98</v>
          </cell>
        </row>
        <row r="12">
          <cell r="B12" t="str">
            <v>JHARSUGUDA</v>
          </cell>
          <cell r="C12">
            <v>54</v>
          </cell>
          <cell r="D12">
            <v>58</v>
          </cell>
        </row>
        <row r="13">
          <cell r="B13" t="str">
            <v>KHARIAR  ROAD</v>
          </cell>
          <cell r="C13">
            <v>114</v>
          </cell>
          <cell r="D13">
            <v>118</v>
          </cell>
        </row>
        <row r="14">
          <cell r="B14" t="str">
            <v>MALKANGIRI</v>
          </cell>
          <cell r="C14">
            <v>124</v>
          </cell>
          <cell r="D14">
            <v>128</v>
          </cell>
        </row>
        <row r="15">
          <cell r="B15" t="str">
            <v>RAYAGADA</v>
          </cell>
          <cell r="C15">
            <v>84</v>
          </cell>
          <cell r="D15">
            <v>88</v>
          </cell>
        </row>
        <row r="16">
          <cell r="B16" t="str">
            <v>ROURKELA</v>
          </cell>
          <cell r="C16">
            <v>59</v>
          </cell>
          <cell r="D16">
            <v>63</v>
          </cell>
        </row>
        <row r="17">
          <cell r="B17" t="str">
            <v>SUNABEDA</v>
          </cell>
          <cell r="C17">
            <v>104</v>
          </cell>
          <cell r="D17">
            <v>108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S20" sqref="S20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6.85546875" customWidth="1"/>
    <col min="9" max="9" width="6.28515625" customWidth="1"/>
    <col min="10" max="10" width="7.42578125" customWidth="1"/>
    <col min="11" max="11" width="10.7109375" customWidth="1"/>
  </cols>
  <sheetData>
    <row r="1" spans="1:11" s="4" customFormat="1" ht="90" customHeight="1">
      <c r="A1" s="13"/>
      <c r="B1" s="14"/>
      <c r="C1" s="14"/>
      <c r="D1" s="14"/>
      <c r="E1" s="14"/>
      <c r="F1" s="14"/>
      <c r="G1" s="15"/>
      <c r="H1" s="16" t="s">
        <v>58</v>
      </c>
      <c r="I1" s="16"/>
      <c r="J1" s="16"/>
      <c r="K1" s="16"/>
    </row>
    <row r="2" spans="1:11" s="4" customFormat="1" ht="91.5" customHeight="1">
      <c r="A2" s="13" t="s">
        <v>59</v>
      </c>
      <c r="B2" s="14"/>
      <c r="C2" s="14"/>
      <c r="D2" s="14"/>
      <c r="E2" s="14"/>
      <c r="F2" s="14"/>
      <c r="G2" s="15"/>
      <c r="H2" s="16" t="s">
        <v>64</v>
      </c>
      <c r="I2" s="16"/>
      <c r="J2" s="16"/>
      <c r="K2" s="16"/>
    </row>
    <row r="3" spans="1:11" s="1" customFormat="1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55</v>
      </c>
      <c r="I3" s="3" t="s">
        <v>65</v>
      </c>
      <c r="J3" s="3" t="s">
        <v>56</v>
      </c>
      <c r="K3" s="3" t="s">
        <v>57</v>
      </c>
    </row>
    <row r="4" spans="1:11">
      <c r="A4" s="21">
        <v>1</v>
      </c>
      <c r="B4" s="2" t="s">
        <v>0</v>
      </c>
      <c r="C4" s="2" t="s">
        <v>39</v>
      </c>
      <c r="D4" s="2" t="s">
        <v>1</v>
      </c>
      <c r="E4" s="2" t="s">
        <v>38</v>
      </c>
      <c r="F4" s="7" t="s">
        <v>61</v>
      </c>
      <c r="G4" s="2">
        <v>4</v>
      </c>
      <c r="H4" s="8">
        <f>VLOOKUP(F4,'[1]MARUTI ENTERPRISERS'!$B$7:$D$17,3,FALSE)</f>
        <v>58</v>
      </c>
      <c r="I4" s="8">
        <f>G4*2</f>
        <v>8</v>
      </c>
      <c r="J4" s="8">
        <v>25</v>
      </c>
      <c r="K4" s="8">
        <f>G4*H4+I4+J4</f>
        <v>265</v>
      </c>
    </row>
    <row r="5" spans="1:11">
      <c r="A5" s="21">
        <v>2</v>
      </c>
      <c r="B5" s="2" t="s">
        <v>0</v>
      </c>
      <c r="C5" s="2" t="s">
        <v>54</v>
      </c>
      <c r="D5" s="2" t="s">
        <v>24</v>
      </c>
      <c r="E5" s="2" t="s">
        <v>38</v>
      </c>
      <c r="F5" s="2" t="s">
        <v>34</v>
      </c>
      <c r="G5" s="2">
        <v>4</v>
      </c>
      <c r="H5" s="8">
        <f>VLOOKUP(F5,'[1]MARUTI ENTERPRISERS'!$B$7:$D$17,3,FALSE)</f>
        <v>108</v>
      </c>
      <c r="I5" s="8">
        <f t="shared" ref="I5:I19" si="0">G5*2</f>
        <v>8</v>
      </c>
      <c r="J5" s="8">
        <v>25</v>
      </c>
      <c r="K5" s="8">
        <f t="shared" ref="K5:K19" si="1">G5*H5+I5+J5</f>
        <v>465</v>
      </c>
    </row>
    <row r="6" spans="1:11">
      <c r="A6" s="21">
        <v>3</v>
      </c>
      <c r="B6" s="2" t="s">
        <v>2</v>
      </c>
      <c r="C6" s="2" t="s">
        <v>40</v>
      </c>
      <c r="D6" s="2" t="s">
        <v>3</v>
      </c>
      <c r="E6" s="2" t="s">
        <v>38</v>
      </c>
      <c r="F6" s="2" t="s">
        <v>32</v>
      </c>
      <c r="G6" s="2">
        <v>3</v>
      </c>
      <c r="H6" s="8">
        <f>VLOOKUP(F6,'[1]MARUTI ENTERPRISERS'!$B$7:$D$17,3,FALSE)</f>
        <v>98</v>
      </c>
      <c r="I6" s="8">
        <f t="shared" si="0"/>
        <v>6</v>
      </c>
      <c r="J6" s="8">
        <v>25</v>
      </c>
      <c r="K6" s="8">
        <f t="shared" si="1"/>
        <v>325</v>
      </c>
    </row>
    <row r="7" spans="1:11">
      <c r="A7" s="21">
        <v>4</v>
      </c>
      <c r="B7" s="2" t="s">
        <v>2</v>
      </c>
      <c r="C7" s="2" t="s">
        <v>41</v>
      </c>
      <c r="D7" s="2" t="s">
        <v>4</v>
      </c>
      <c r="E7" s="2" t="s">
        <v>38</v>
      </c>
      <c r="F7" s="2" t="s">
        <v>33</v>
      </c>
      <c r="G7" s="2">
        <v>2</v>
      </c>
      <c r="H7" s="8">
        <f>VLOOKUP(F7,'[1]MARUTI ENTERPRISERS'!$B$7:$D$17,3,FALSE)</f>
        <v>58</v>
      </c>
      <c r="I7" s="8">
        <f t="shared" si="0"/>
        <v>4</v>
      </c>
      <c r="J7" s="8">
        <v>25</v>
      </c>
      <c r="K7" s="8">
        <f t="shared" si="1"/>
        <v>145</v>
      </c>
    </row>
    <row r="8" spans="1:11">
      <c r="A8" s="21">
        <v>5</v>
      </c>
      <c r="B8" s="2" t="s">
        <v>5</v>
      </c>
      <c r="C8" s="2" t="s">
        <v>42</v>
      </c>
      <c r="D8" s="2" t="s">
        <v>6</v>
      </c>
      <c r="E8" s="2" t="s">
        <v>38</v>
      </c>
      <c r="F8" s="2" t="s">
        <v>33</v>
      </c>
      <c r="G8" s="2">
        <v>1</v>
      </c>
      <c r="H8" s="8">
        <f>VLOOKUP(F8,'[1]MARUTI ENTERPRISERS'!$B$7:$D$17,3,FALSE)</f>
        <v>58</v>
      </c>
      <c r="I8" s="8">
        <f t="shared" si="0"/>
        <v>2</v>
      </c>
      <c r="J8" s="8">
        <v>25</v>
      </c>
      <c r="K8" s="8">
        <f t="shared" si="1"/>
        <v>85</v>
      </c>
    </row>
    <row r="9" spans="1:11">
      <c r="A9" s="21">
        <v>6</v>
      </c>
      <c r="B9" s="2" t="s">
        <v>5</v>
      </c>
      <c r="C9" s="2" t="s">
        <v>43</v>
      </c>
      <c r="D9" s="2" t="s">
        <v>7</v>
      </c>
      <c r="E9" s="2" t="s">
        <v>38</v>
      </c>
      <c r="F9" s="2" t="s">
        <v>34</v>
      </c>
      <c r="G9" s="2">
        <v>4</v>
      </c>
      <c r="H9" s="8">
        <f>VLOOKUP(F9,'[1]MARUTI ENTERPRISERS'!$B$7:$D$17,3,FALSE)</f>
        <v>108</v>
      </c>
      <c r="I9" s="8">
        <f t="shared" si="0"/>
        <v>8</v>
      </c>
      <c r="J9" s="8">
        <v>25</v>
      </c>
      <c r="K9" s="8">
        <f t="shared" si="1"/>
        <v>465</v>
      </c>
    </row>
    <row r="10" spans="1:11">
      <c r="A10" s="21">
        <v>7</v>
      </c>
      <c r="B10" s="2" t="s">
        <v>5</v>
      </c>
      <c r="C10" s="2" t="s">
        <v>44</v>
      </c>
      <c r="D10" s="2" t="s">
        <v>8</v>
      </c>
      <c r="E10" s="2" t="s">
        <v>38</v>
      </c>
      <c r="F10" s="2" t="s">
        <v>32</v>
      </c>
      <c r="G10" s="2">
        <v>2</v>
      </c>
      <c r="H10" s="8">
        <f>VLOOKUP(F10,'[1]MARUTI ENTERPRISERS'!$B$7:$D$17,3,FALSE)</f>
        <v>98</v>
      </c>
      <c r="I10" s="8">
        <f t="shared" si="0"/>
        <v>4</v>
      </c>
      <c r="J10" s="8">
        <v>25</v>
      </c>
      <c r="K10" s="8">
        <f t="shared" si="1"/>
        <v>225</v>
      </c>
    </row>
    <row r="11" spans="1:11">
      <c r="A11" s="21">
        <v>8</v>
      </c>
      <c r="B11" s="2" t="s">
        <v>9</v>
      </c>
      <c r="C11" s="2" t="s">
        <v>45</v>
      </c>
      <c r="D11" s="2" t="s">
        <v>10</v>
      </c>
      <c r="E11" s="2" t="s">
        <v>38</v>
      </c>
      <c r="F11" s="2" t="s">
        <v>35</v>
      </c>
      <c r="G11" s="2">
        <v>2</v>
      </c>
      <c r="H11" s="8">
        <f>VLOOKUP(F11,'[1]MARUTI ENTERPRISERS'!$B$7:$D$17,3,FALSE)</f>
        <v>58</v>
      </c>
      <c r="I11" s="8">
        <f t="shared" si="0"/>
        <v>4</v>
      </c>
      <c r="J11" s="8">
        <v>25</v>
      </c>
      <c r="K11" s="8">
        <f t="shared" si="1"/>
        <v>145</v>
      </c>
    </row>
    <row r="12" spans="1:11">
      <c r="A12" s="21">
        <v>9</v>
      </c>
      <c r="B12" s="2" t="s">
        <v>11</v>
      </c>
      <c r="C12" s="2" t="s">
        <v>46</v>
      </c>
      <c r="D12" s="2" t="s">
        <v>12</v>
      </c>
      <c r="E12" s="2" t="s">
        <v>38</v>
      </c>
      <c r="F12" s="2" t="s">
        <v>32</v>
      </c>
      <c r="G12" s="2">
        <v>5</v>
      </c>
      <c r="H12" s="8">
        <f>VLOOKUP(F12,'[1]MARUTI ENTERPRISERS'!$B$7:$D$17,3,FALSE)</f>
        <v>98</v>
      </c>
      <c r="I12" s="8">
        <f t="shared" si="0"/>
        <v>10</v>
      </c>
      <c r="J12" s="8">
        <v>25</v>
      </c>
      <c r="K12" s="8">
        <f t="shared" si="1"/>
        <v>525</v>
      </c>
    </row>
    <row r="13" spans="1:11">
      <c r="A13" s="21">
        <v>10</v>
      </c>
      <c r="B13" s="2" t="s">
        <v>11</v>
      </c>
      <c r="C13" s="2" t="s">
        <v>47</v>
      </c>
      <c r="D13" s="2" t="s">
        <v>13</v>
      </c>
      <c r="E13" s="2" t="s">
        <v>38</v>
      </c>
      <c r="F13" s="2" t="s">
        <v>35</v>
      </c>
      <c r="G13" s="2">
        <v>2</v>
      </c>
      <c r="H13" s="8">
        <f>VLOOKUP(F13,'[1]MARUTI ENTERPRISERS'!$B$7:$D$17,3,FALSE)</f>
        <v>58</v>
      </c>
      <c r="I13" s="8">
        <f t="shared" si="0"/>
        <v>4</v>
      </c>
      <c r="J13" s="8">
        <v>25</v>
      </c>
      <c r="K13" s="8">
        <f t="shared" si="1"/>
        <v>145</v>
      </c>
    </row>
    <row r="14" spans="1:11">
      <c r="A14" s="21">
        <v>11</v>
      </c>
      <c r="B14" s="2" t="s">
        <v>14</v>
      </c>
      <c r="C14" s="2" t="s">
        <v>48</v>
      </c>
      <c r="D14" s="2" t="s">
        <v>15</v>
      </c>
      <c r="E14" s="2" t="s">
        <v>38</v>
      </c>
      <c r="F14" s="2" t="s">
        <v>35</v>
      </c>
      <c r="G14" s="2">
        <v>6</v>
      </c>
      <c r="H14" s="8">
        <f>VLOOKUP(F14,'[1]MARUTI ENTERPRISERS'!$B$7:$D$17,3,FALSE)</f>
        <v>58</v>
      </c>
      <c r="I14" s="8">
        <f t="shared" si="0"/>
        <v>12</v>
      </c>
      <c r="J14" s="8">
        <v>25</v>
      </c>
      <c r="K14" s="8">
        <f t="shared" si="1"/>
        <v>385</v>
      </c>
    </row>
    <row r="15" spans="1:11">
      <c r="A15" s="21">
        <v>12</v>
      </c>
      <c r="B15" s="2" t="s">
        <v>16</v>
      </c>
      <c r="C15" s="2" t="s">
        <v>49</v>
      </c>
      <c r="D15" s="2" t="s">
        <v>17</v>
      </c>
      <c r="E15" s="2" t="s">
        <v>38</v>
      </c>
      <c r="F15" s="2" t="s">
        <v>32</v>
      </c>
      <c r="G15" s="2">
        <v>4</v>
      </c>
      <c r="H15" s="8">
        <f>VLOOKUP(F15,'[1]MARUTI ENTERPRISERS'!$B$7:$D$17,3,FALSE)</f>
        <v>98</v>
      </c>
      <c r="I15" s="8">
        <f t="shared" si="0"/>
        <v>8</v>
      </c>
      <c r="J15" s="8">
        <v>25</v>
      </c>
      <c r="K15" s="8">
        <f t="shared" si="1"/>
        <v>425</v>
      </c>
    </row>
    <row r="16" spans="1:11">
      <c r="A16" s="21">
        <v>13</v>
      </c>
      <c r="B16" s="2" t="s">
        <v>18</v>
      </c>
      <c r="C16" s="2" t="s">
        <v>50</v>
      </c>
      <c r="D16" s="2" t="s">
        <v>19</v>
      </c>
      <c r="E16" s="2" t="s">
        <v>38</v>
      </c>
      <c r="F16" s="2" t="s">
        <v>36</v>
      </c>
      <c r="G16" s="2">
        <v>8</v>
      </c>
      <c r="H16" s="9">
        <v>135</v>
      </c>
      <c r="I16" s="8">
        <f t="shared" si="0"/>
        <v>16</v>
      </c>
      <c r="J16" s="8">
        <v>25</v>
      </c>
      <c r="K16" s="8">
        <f t="shared" si="1"/>
        <v>1121</v>
      </c>
    </row>
    <row r="17" spans="1:11">
      <c r="A17" s="21">
        <v>14</v>
      </c>
      <c r="B17" s="2" t="s">
        <v>18</v>
      </c>
      <c r="C17" s="2" t="s">
        <v>51</v>
      </c>
      <c r="D17" s="2" t="s">
        <v>20</v>
      </c>
      <c r="E17" s="2" t="s">
        <v>38</v>
      </c>
      <c r="F17" s="2" t="s">
        <v>37</v>
      </c>
      <c r="G17" s="2">
        <v>5</v>
      </c>
      <c r="H17" s="8">
        <f>VLOOKUP(F17,'[1]MARUTI ENTERPRISERS'!$B$7:$D$17,3,FALSE)</f>
        <v>63</v>
      </c>
      <c r="I17" s="8">
        <f t="shared" si="0"/>
        <v>10</v>
      </c>
      <c r="J17" s="8">
        <v>25</v>
      </c>
      <c r="K17" s="8">
        <f t="shared" si="1"/>
        <v>350</v>
      </c>
    </row>
    <row r="18" spans="1:11">
      <c r="A18" s="21">
        <v>15</v>
      </c>
      <c r="B18" s="2" t="s">
        <v>18</v>
      </c>
      <c r="C18" s="2" t="s">
        <v>52</v>
      </c>
      <c r="D18" s="2" t="s">
        <v>21</v>
      </c>
      <c r="E18" s="2" t="s">
        <v>38</v>
      </c>
      <c r="F18" s="2" t="s">
        <v>32</v>
      </c>
      <c r="G18" s="2">
        <v>4</v>
      </c>
      <c r="H18" s="8">
        <f>VLOOKUP(F18,'[1]MARUTI ENTERPRISERS'!$B$7:$D$17,3,FALSE)</f>
        <v>98</v>
      </c>
      <c r="I18" s="8">
        <f t="shared" si="0"/>
        <v>8</v>
      </c>
      <c r="J18" s="8">
        <v>25</v>
      </c>
      <c r="K18" s="8">
        <f t="shared" si="1"/>
        <v>425</v>
      </c>
    </row>
    <row r="19" spans="1:11">
      <c r="A19" s="21">
        <v>16</v>
      </c>
      <c r="B19" s="2" t="s">
        <v>22</v>
      </c>
      <c r="C19" s="2" t="s">
        <v>53</v>
      </c>
      <c r="D19" s="2" t="s">
        <v>23</v>
      </c>
      <c r="E19" s="2" t="s">
        <v>38</v>
      </c>
      <c r="F19" s="2" t="s">
        <v>33</v>
      </c>
      <c r="G19" s="2">
        <v>3</v>
      </c>
      <c r="H19" s="8">
        <f>VLOOKUP(F19,'[1]MARUTI ENTERPRISERS'!$B$7:$D$17,3,FALSE)</f>
        <v>58</v>
      </c>
      <c r="I19" s="8">
        <f t="shared" si="0"/>
        <v>6</v>
      </c>
      <c r="J19" s="8">
        <v>25</v>
      </c>
      <c r="K19" s="8">
        <f t="shared" si="1"/>
        <v>205</v>
      </c>
    </row>
    <row r="20" spans="1:11" s="6" customFormat="1">
      <c r="A20" s="17" t="s">
        <v>63</v>
      </c>
      <c r="B20" s="18"/>
      <c r="C20" s="18"/>
      <c r="D20" s="18"/>
      <c r="E20" s="18"/>
      <c r="F20" s="18"/>
      <c r="G20" s="18"/>
      <c r="H20" s="19"/>
      <c r="I20" s="19"/>
      <c r="J20" s="20"/>
      <c r="K20" s="5">
        <f>SUM(K4:K19)</f>
        <v>5701</v>
      </c>
    </row>
    <row r="21" spans="1:11" s="6" customFormat="1" ht="30" customHeight="1">
      <c r="A21" s="11" t="s">
        <v>62</v>
      </c>
      <c r="B21" s="11"/>
      <c r="C21" s="11"/>
      <c r="D21" s="11"/>
      <c r="E21" s="11"/>
      <c r="F21" s="11"/>
      <c r="G21" s="11"/>
      <c r="H21" s="12"/>
      <c r="I21" s="12"/>
      <c r="J21" s="12"/>
      <c r="K21" s="12"/>
    </row>
    <row r="22" spans="1:11" s="6" customFormat="1" ht="30" customHeight="1">
      <c r="A22" s="11" t="s">
        <v>60</v>
      </c>
      <c r="B22" s="11"/>
      <c r="C22" s="11"/>
      <c r="D22" s="11"/>
      <c r="E22" s="11"/>
      <c r="F22" s="11"/>
      <c r="G22" s="11"/>
      <c r="H22" s="12"/>
      <c r="I22" s="12"/>
      <c r="J22" s="12"/>
      <c r="K22" s="12"/>
    </row>
    <row r="23" spans="1:11">
      <c r="G23" s="10">
        <f>SUM(G4:G19)</f>
        <v>59</v>
      </c>
    </row>
  </sheetData>
  <sortState ref="B2:G17">
    <sortCondition ref="B2:B17"/>
  </sortState>
  <mergeCells count="7">
    <mergeCell ref="A22:K22"/>
    <mergeCell ref="A1:G1"/>
    <mergeCell ref="H1:K1"/>
    <mergeCell ref="A2:G2"/>
    <mergeCell ref="H2:K2"/>
    <mergeCell ref="A20:J20"/>
    <mergeCell ref="A21:K21"/>
  </mergeCells>
  <conditionalFormatting sqref="C20:C2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2025-09-06T05:39:55Z</dcterms:created>
  <dcterms:modified xsi:type="dcterms:W3CDTF">2025-09-18T07:44:14Z</dcterms:modified>
</cp:coreProperties>
</file>