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21" i="1"/>
  <c r="G24"/>
  <c r="K5"/>
  <c r="K8"/>
  <c r="K9"/>
  <c r="K10"/>
  <c r="K12"/>
  <c r="K17"/>
  <c r="K20"/>
  <c r="I5"/>
  <c r="I6"/>
  <c r="I7"/>
  <c r="I8"/>
  <c r="I9"/>
  <c r="I10"/>
  <c r="I11"/>
  <c r="I12"/>
  <c r="I13"/>
  <c r="I14"/>
  <c r="I15"/>
  <c r="I16"/>
  <c r="I17"/>
  <c r="I18"/>
  <c r="I19"/>
  <c r="I20"/>
  <c r="I4"/>
  <c r="H6"/>
  <c r="K6" s="1"/>
  <c r="H7"/>
  <c r="K7" s="1"/>
  <c r="H11"/>
  <c r="K11" s="1"/>
  <c r="H13"/>
  <c r="K13" s="1"/>
  <c r="H14"/>
  <c r="K14" s="1"/>
  <c r="H15"/>
  <c r="K15" s="1"/>
  <c r="H16"/>
  <c r="K16" s="1"/>
  <c r="H18"/>
  <c r="K18" s="1"/>
  <c r="H19"/>
  <c r="K19" s="1"/>
  <c r="H4"/>
  <c r="K4" s="1"/>
</calcChain>
</file>

<file path=xl/sharedStrings.xml><?xml version="1.0" encoding="utf-8"?>
<sst xmlns="http://schemas.openxmlformats.org/spreadsheetml/2006/main" count="102" uniqueCount="74">
  <si>
    <t>01/1/2026</t>
  </si>
  <si>
    <t>283</t>
  </si>
  <si>
    <t>10/1/2026</t>
  </si>
  <si>
    <t>285</t>
  </si>
  <si>
    <t>13/1/2026</t>
  </si>
  <si>
    <t>291</t>
  </si>
  <si>
    <t>14/1/2026</t>
  </si>
  <si>
    <t>170</t>
  </si>
  <si>
    <t>30/1/2026</t>
  </si>
  <si>
    <t>301</t>
  </si>
  <si>
    <t>31/1/2026</t>
  </si>
  <si>
    <t>302</t>
  </si>
  <si>
    <t>190</t>
  </si>
  <si>
    <t>186</t>
  </si>
  <si>
    <t>187</t>
  </si>
  <si>
    <t>310</t>
  </si>
  <si>
    <t>314</t>
  </si>
  <si>
    <t>09/1/2026</t>
  </si>
  <si>
    <t>284</t>
  </si>
  <si>
    <t>289</t>
  </si>
  <si>
    <t>292</t>
  </si>
  <si>
    <t>27/1/2026</t>
  </si>
  <si>
    <t>294</t>
  </si>
  <si>
    <t>29/1/2026</t>
  </si>
  <si>
    <t>295</t>
  </si>
  <si>
    <t>299</t>
  </si>
  <si>
    <t>DO/14194</t>
  </si>
  <si>
    <t>DO/14620</t>
  </si>
  <si>
    <t>DO/14745</t>
  </si>
  <si>
    <t>DO/14786</t>
  </si>
  <si>
    <t>DO/15551</t>
  </si>
  <si>
    <t>DO/15579</t>
  </si>
  <si>
    <t>DO/15621</t>
  </si>
  <si>
    <t>DO/15635</t>
  </si>
  <si>
    <t>DO/15638</t>
  </si>
  <si>
    <t>DO/15670</t>
  </si>
  <si>
    <t>DO/15672</t>
  </si>
  <si>
    <t>MA/10360</t>
  </si>
  <si>
    <t>MA/10481</t>
  </si>
  <si>
    <t>MA/10482</t>
  </si>
  <si>
    <t>MA/10929</t>
  </si>
  <si>
    <t>MA/11032</t>
  </si>
  <si>
    <t>MA/11117</t>
  </si>
  <si>
    <t>BHUBAN</t>
  </si>
  <si>
    <t>KALAN</t>
  </si>
  <si>
    <t>PATTAMUNDAI</t>
  </si>
  <si>
    <t>NARSINGHPUR</t>
  </si>
  <si>
    <t>KAMAKHYANAGAR</t>
  </si>
  <si>
    <t>AUL</t>
  </si>
  <si>
    <t>NUAPATNA</t>
  </si>
  <si>
    <t>PARADEEP</t>
  </si>
  <si>
    <t>BALIAPAL</t>
  </si>
  <si>
    <t>UDALA</t>
  </si>
  <si>
    <t>RAIRANGPUR</t>
  </si>
  <si>
    <t>KARANJIA</t>
  </si>
  <si>
    <t>JASIPUR</t>
  </si>
  <si>
    <t>CTC</t>
  </si>
  <si>
    <t>SL</t>
  </si>
  <si>
    <t>DATE</t>
  </si>
  <si>
    <t>LR NO</t>
  </si>
  <si>
    <t>INV NO</t>
  </si>
  <si>
    <t>FROM</t>
  </si>
  <si>
    <t>TO</t>
  </si>
  <si>
    <t>CASE</t>
  </si>
  <si>
    <t>LR.CH.</t>
  </si>
  <si>
    <t>RATE</t>
  </si>
  <si>
    <t>DD.CH</t>
  </si>
  <si>
    <t>AMT.</t>
  </si>
  <si>
    <t>INVOICE
PRAGATI LOGISTICS,SAMANTA SAHI KHUNTIA LANE,8984191006
GST No:21AGHPB9356M1Z9</t>
  </si>
  <si>
    <t xml:space="preserve">A B WAREHOUSING
Address:DOLAMUNDAI HOLDING NO. 594,WARD NO. 19 MAHATAB ROAD,BUXI BAZAR-753001 ODISHA,9437094419
GST No:21ASHPS9678K1ZY
</t>
  </si>
  <si>
    <t>Kindly, verify &amp; confirm within 7 days, else GST will be filed by 20th NOV, 2025. 
GST to be paid by Consignor under Reverse Charge Mechanism(RCM) as per GST.</t>
  </si>
  <si>
    <t>Thanking you for your business.
PRAGATI LOGISTICS</t>
  </si>
  <si>
    <t>(RUPEES SIX THOUSAND TWO HUNDRED THIRTY SIX ONLY)</t>
  </si>
  <si>
    <t xml:space="preserve">Bill Date: 31/01/2026
Bill NO : 25397
Total Amount: 6236.00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</si>
</sst>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/>
  </cellXfs>
  <cellStyles count="1">
    <cellStyle name="Normal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6</xdr:col>
      <xdr:colOff>180975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66675"/>
          <a:ext cx="37814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NOV%2025/A%20B%20WAREHOUSIN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PARADEEP</v>
          </cell>
          <cell r="G4">
            <v>2</v>
          </cell>
          <cell r="H4">
            <v>35</v>
          </cell>
        </row>
        <row r="5">
          <cell r="F5" t="str">
            <v>NUAPATNA</v>
          </cell>
          <cell r="G5">
            <v>9</v>
          </cell>
          <cell r="H5">
            <v>35</v>
          </cell>
        </row>
        <row r="6">
          <cell r="F6" t="str">
            <v>BHUBAN</v>
          </cell>
          <cell r="G6">
            <v>7</v>
          </cell>
          <cell r="H6">
            <v>35</v>
          </cell>
        </row>
        <row r="7">
          <cell r="F7" t="str">
            <v>KARANJIA</v>
          </cell>
          <cell r="G7">
            <v>4</v>
          </cell>
          <cell r="H7">
            <v>40</v>
          </cell>
        </row>
        <row r="8">
          <cell r="F8" t="str">
            <v>PATTAMUNDAI</v>
          </cell>
          <cell r="G8">
            <v>7</v>
          </cell>
          <cell r="H8">
            <v>35</v>
          </cell>
        </row>
        <row r="9">
          <cell r="F9" t="str">
            <v>BHUBAN</v>
          </cell>
          <cell r="G9">
            <v>3</v>
          </cell>
          <cell r="H9">
            <v>35</v>
          </cell>
        </row>
        <row r="10">
          <cell r="F10" t="str">
            <v>KAMAKHYANAGAR</v>
          </cell>
          <cell r="G10">
            <v>3</v>
          </cell>
          <cell r="H10">
            <v>35</v>
          </cell>
        </row>
        <row r="11">
          <cell r="F11" t="str">
            <v>BALASORE</v>
          </cell>
          <cell r="G11">
            <v>1</v>
          </cell>
          <cell r="H11">
            <v>40</v>
          </cell>
        </row>
        <row r="12">
          <cell r="F12" t="str">
            <v>BARIPADA</v>
          </cell>
          <cell r="G12">
            <v>6</v>
          </cell>
          <cell r="H12">
            <v>40</v>
          </cell>
        </row>
        <row r="13">
          <cell r="F13" t="str">
            <v>BHUBAN</v>
          </cell>
          <cell r="G13">
            <v>2</v>
          </cell>
          <cell r="H13">
            <v>35</v>
          </cell>
        </row>
        <row r="14">
          <cell r="F14" t="str">
            <v>KALAN</v>
          </cell>
          <cell r="G14">
            <v>4</v>
          </cell>
          <cell r="H14">
            <v>35</v>
          </cell>
        </row>
        <row r="15">
          <cell r="F15" t="str">
            <v>BHUBAN</v>
          </cell>
          <cell r="G15">
            <v>25</v>
          </cell>
          <cell r="H15">
            <v>35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O5" sqref="O5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5.5703125" bestFit="1" customWidth="1"/>
    <col min="9" max="10" width="6.5703125" bestFit="1" customWidth="1"/>
    <col min="11" max="11" width="7.5703125" bestFit="1" customWidth="1"/>
  </cols>
  <sheetData>
    <row r="1" spans="1:11" s="1" customFormat="1" ht="90" customHeight="1">
      <c r="A1" s="7"/>
      <c r="B1" s="7"/>
      <c r="C1" s="7"/>
      <c r="D1" s="7"/>
      <c r="E1" s="7"/>
      <c r="F1" s="7"/>
      <c r="G1" s="7"/>
      <c r="H1" s="8" t="s">
        <v>68</v>
      </c>
      <c r="I1" s="9"/>
      <c r="J1" s="9"/>
      <c r="K1" s="10"/>
    </row>
    <row r="2" spans="1:11" s="1" customFormat="1" ht="69.75" customHeight="1">
      <c r="A2" s="7" t="s">
        <v>69</v>
      </c>
      <c r="B2" s="7"/>
      <c r="C2" s="7"/>
      <c r="D2" s="7"/>
      <c r="E2" s="7"/>
      <c r="F2" s="7"/>
      <c r="G2" s="7"/>
      <c r="H2" s="8" t="s">
        <v>73</v>
      </c>
      <c r="I2" s="9"/>
      <c r="J2" s="9"/>
      <c r="K2" s="10"/>
    </row>
    <row r="3" spans="1:11" s="5" customFormat="1">
      <c r="A3" s="4" t="s">
        <v>57</v>
      </c>
      <c r="B3" s="4" t="s">
        <v>58</v>
      </c>
      <c r="C3" s="4" t="s">
        <v>59</v>
      </c>
      <c r="D3" s="4" t="s">
        <v>60</v>
      </c>
      <c r="E3" s="4" t="s">
        <v>61</v>
      </c>
      <c r="F3" s="4" t="s">
        <v>62</v>
      </c>
      <c r="G3" s="4" t="s">
        <v>63</v>
      </c>
      <c r="H3" s="4" t="s">
        <v>65</v>
      </c>
      <c r="I3" s="4" t="s">
        <v>66</v>
      </c>
      <c r="J3" s="4" t="s">
        <v>64</v>
      </c>
      <c r="K3" s="4" t="s">
        <v>67</v>
      </c>
    </row>
    <row r="4" spans="1:11">
      <c r="A4" s="2">
        <v>1</v>
      </c>
      <c r="B4" s="2" t="s">
        <v>0</v>
      </c>
      <c r="C4" s="2" t="s">
        <v>26</v>
      </c>
      <c r="D4" s="2" t="s">
        <v>1</v>
      </c>
      <c r="E4" s="3" t="s">
        <v>56</v>
      </c>
      <c r="F4" s="2" t="s">
        <v>43</v>
      </c>
      <c r="G4" s="2">
        <v>5</v>
      </c>
      <c r="H4" s="6">
        <f>VLOOKUP(F4,[1]Consignment!$F$4:$H$15,3,FALSE)</f>
        <v>35</v>
      </c>
      <c r="I4" s="6">
        <f>G4*8</f>
        <v>40</v>
      </c>
      <c r="J4" s="6">
        <v>40</v>
      </c>
      <c r="K4" s="6">
        <f>G4*H4+I4+J4</f>
        <v>255</v>
      </c>
    </row>
    <row r="5" spans="1:11">
      <c r="A5" s="2">
        <v>2</v>
      </c>
      <c r="B5" s="2" t="s">
        <v>17</v>
      </c>
      <c r="C5" s="2" t="s">
        <v>37</v>
      </c>
      <c r="D5" s="2" t="s">
        <v>18</v>
      </c>
      <c r="E5" s="3" t="s">
        <v>56</v>
      </c>
      <c r="F5" s="2" t="s">
        <v>51</v>
      </c>
      <c r="G5" s="2">
        <v>1</v>
      </c>
      <c r="H5" s="6">
        <v>45</v>
      </c>
      <c r="I5" s="6">
        <f t="shared" ref="I5:I20" si="0">G5*8</f>
        <v>8</v>
      </c>
      <c r="J5" s="6">
        <v>40</v>
      </c>
      <c r="K5" s="6">
        <f t="shared" ref="K5:K20" si="1">G5*H5+I5+J5</f>
        <v>93</v>
      </c>
    </row>
    <row r="6" spans="1:11">
      <c r="A6" s="2">
        <v>3</v>
      </c>
      <c r="B6" s="2" t="s">
        <v>2</v>
      </c>
      <c r="C6" s="2" t="s">
        <v>27</v>
      </c>
      <c r="D6" s="2" t="s">
        <v>3</v>
      </c>
      <c r="E6" s="3" t="s">
        <v>56</v>
      </c>
      <c r="F6" s="2" t="s">
        <v>44</v>
      </c>
      <c r="G6" s="2">
        <v>3</v>
      </c>
      <c r="H6" s="6">
        <f>VLOOKUP(F6,[1]Consignment!$F$4:$H$15,3,FALSE)</f>
        <v>35</v>
      </c>
      <c r="I6" s="6">
        <f t="shared" si="0"/>
        <v>24</v>
      </c>
      <c r="J6" s="6">
        <v>40</v>
      </c>
      <c r="K6" s="6">
        <f t="shared" si="1"/>
        <v>169</v>
      </c>
    </row>
    <row r="7" spans="1:11">
      <c r="A7" s="2">
        <v>4</v>
      </c>
      <c r="B7" s="2" t="s">
        <v>4</v>
      </c>
      <c r="C7" s="2" t="s">
        <v>28</v>
      </c>
      <c r="D7" s="2" t="s">
        <v>5</v>
      </c>
      <c r="E7" s="3" t="s">
        <v>56</v>
      </c>
      <c r="F7" s="2" t="s">
        <v>45</v>
      </c>
      <c r="G7" s="2">
        <v>6</v>
      </c>
      <c r="H7" s="6">
        <f>VLOOKUP(F7,[1]Consignment!$F$4:$H$15,3,FALSE)</f>
        <v>35</v>
      </c>
      <c r="I7" s="6">
        <f t="shared" si="0"/>
        <v>48</v>
      </c>
      <c r="J7" s="6">
        <v>40</v>
      </c>
      <c r="K7" s="6">
        <f t="shared" si="1"/>
        <v>298</v>
      </c>
    </row>
    <row r="8" spans="1:11">
      <c r="A8" s="2">
        <v>5</v>
      </c>
      <c r="B8" s="2" t="s">
        <v>4</v>
      </c>
      <c r="C8" s="2" t="s">
        <v>38</v>
      </c>
      <c r="D8" s="2" t="s">
        <v>19</v>
      </c>
      <c r="E8" s="3" t="s">
        <v>56</v>
      </c>
      <c r="F8" s="2" t="s">
        <v>52</v>
      </c>
      <c r="G8" s="2">
        <v>2</v>
      </c>
      <c r="H8" s="6">
        <v>40</v>
      </c>
      <c r="I8" s="6">
        <f t="shared" si="0"/>
        <v>16</v>
      </c>
      <c r="J8" s="6">
        <v>40</v>
      </c>
      <c r="K8" s="6">
        <f t="shared" si="1"/>
        <v>136</v>
      </c>
    </row>
    <row r="9" spans="1:11">
      <c r="A9" s="2">
        <v>6</v>
      </c>
      <c r="B9" s="2" t="s">
        <v>4</v>
      </c>
      <c r="C9" s="2" t="s">
        <v>39</v>
      </c>
      <c r="D9" s="2" t="s">
        <v>20</v>
      </c>
      <c r="E9" s="3" t="s">
        <v>56</v>
      </c>
      <c r="F9" s="2" t="s">
        <v>53</v>
      </c>
      <c r="G9" s="2">
        <v>3</v>
      </c>
      <c r="H9" s="6">
        <v>40</v>
      </c>
      <c r="I9" s="6">
        <f t="shared" si="0"/>
        <v>24</v>
      </c>
      <c r="J9" s="6">
        <v>40</v>
      </c>
      <c r="K9" s="6">
        <f t="shared" si="1"/>
        <v>184</v>
      </c>
    </row>
    <row r="10" spans="1:11">
      <c r="A10" s="2">
        <v>7</v>
      </c>
      <c r="B10" s="2" t="s">
        <v>6</v>
      </c>
      <c r="C10" s="2" t="s">
        <v>29</v>
      </c>
      <c r="D10" s="2" t="s">
        <v>7</v>
      </c>
      <c r="E10" s="3" t="s">
        <v>56</v>
      </c>
      <c r="F10" s="2" t="s">
        <v>46</v>
      </c>
      <c r="G10" s="2">
        <v>12</v>
      </c>
      <c r="H10" s="6">
        <v>35</v>
      </c>
      <c r="I10" s="6">
        <f t="shared" si="0"/>
        <v>96</v>
      </c>
      <c r="J10" s="6">
        <v>40</v>
      </c>
      <c r="K10" s="6">
        <f t="shared" si="1"/>
        <v>556</v>
      </c>
    </row>
    <row r="11" spans="1:11">
      <c r="A11" s="2">
        <v>8</v>
      </c>
      <c r="B11" s="2" t="s">
        <v>21</v>
      </c>
      <c r="C11" s="2" t="s">
        <v>40</v>
      </c>
      <c r="D11" s="2" t="s">
        <v>22</v>
      </c>
      <c r="E11" s="3" t="s">
        <v>56</v>
      </c>
      <c r="F11" s="2" t="s">
        <v>54</v>
      </c>
      <c r="G11" s="2">
        <v>2</v>
      </c>
      <c r="H11" s="6">
        <f>VLOOKUP(F11,[1]Consignment!$F$4:$H$15,3,FALSE)</f>
        <v>40</v>
      </c>
      <c r="I11" s="6">
        <f t="shared" si="0"/>
        <v>16</v>
      </c>
      <c r="J11" s="6">
        <v>40</v>
      </c>
      <c r="K11" s="6">
        <f t="shared" si="1"/>
        <v>136</v>
      </c>
    </row>
    <row r="12" spans="1:11">
      <c r="A12" s="2">
        <v>9</v>
      </c>
      <c r="B12" s="2" t="s">
        <v>23</v>
      </c>
      <c r="C12" s="2" t="s">
        <v>41</v>
      </c>
      <c r="D12" s="2" t="s">
        <v>24</v>
      </c>
      <c r="E12" s="3" t="s">
        <v>56</v>
      </c>
      <c r="F12" s="2" t="s">
        <v>51</v>
      </c>
      <c r="G12" s="2">
        <v>4</v>
      </c>
      <c r="H12" s="6">
        <v>45</v>
      </c>
      <c r="I12" s="6">
        <f t="shared" si="0"/>
        <v>32</v>
      </c>
      <c r="J12" s="6">
        <v>40</v>
      </c>
      <c r="K12" s="6">
        <f t="shared" si="1"/>
        <v>252</v>
      </c>
    </row>
    <row r="13" spans="1:11">
      <c r="A13" s="2">
        <v>10</v>
      </c>
      <c r="B13" s="2" t="s">
        <v>8</v>
      </c>
      <c r="C13" s="2" t="s">
        <v>30</v>
      </c>
      <c r="D13" s="2" t="s">
        <v>9</v>
      </c>
      <c r="E13" s="3" t="s">
        <v>56</v>
      </c>
      <c r="F13" s="2" t="s">
        <v>44</v>
      </c>
      <c r="G13" s="2">
        <v>3</v>
      </c>
      <c r="H13" s="6">
        <f>VLOOKUP(F13,[1]Consignment!$F$4:$H$15,3,FALSE)</f>
        <v>35</v>
      </c>
      <c r="I13" s="6">
        <f t="shared" si="0"/>
        <v>24</v>
      </c>
      <c r="J13" s="6">
        <v>40</v>
      </c>
      <c r="K13" s="6">
        <f t="shared" si="1"/>
        <v>169</v>
      </c>
    </row>
    <row r="14" spans="1:11">
      <c r="A14" s="2">
        <v>11</v>
      </c>
      <c r="B14" s="2" t="s">
        <v>10</v>
      </c>
      <c r="C14" s="2" t="s">
        <v>31</v>
      </c>
      <c r="D14" s="2" t="s">
        <v>11</v>
      </c>
      <c r="E14" s="3" t="s">
        <v>56</v>
      </c>
      <c r="F14" s="2" t="s">
        <v>47</v>
      </c>
      <c r="G14" s="2">
        <v>6</v>
      </c>
      <c r="H14" s="6">
        <f>VLOOKUP(F14,[1]Consignment!$F$4:$H$15,3,FALSE)</f>
        <v>35</v>
      </c>
      <c r="I14" s="6">
        <f t="shared" si="0"/>
        <v>48</v>
      </c>
      <c r="J14" s="6">
        <v>40</v>
      </c>
      <c r="K14" s="6">
        <f t="shared" si="1"/>
        <v>298</v>
      </c>
    </row>
    <row r="15" spans="1:11">
      <c r="A15" s="2">
        <v>12</v>
      </c>
      <c r="B15" s="2" t="s">
        <v>10</v>
      </c>
      <c r="C15" s="2" t="s">
        <v>32</v>
      </c>
      <c r="D15" s="2" t="s">
        <v>12</v>
      </c>
      <c r="E15" s="3" t="s">
        <v>56</v>
      </c>
      <c r="F15" s="2" t="s">
        <v>43</v>
      </c>
      <c r="G15" s="2">
        <v>18</v>
      </c>
      <c r="H15" s="6">
        <f>VLOOKUP(F15,[1]Consignment!$F$4:$H$15,3,FALSE)</f>
        <v>35</v>
      </c>
      <c r="I15" s="6">
        <f t="shared" si="0"/>
        <v>144</v>
      </c>
      <c r="J15" s="6">
        <v>40</v>
      </c>
      <c r="K15" s="6">
        <f t="shared" si="1"/>
        <v>814</v>
      </c>
    </row>
    <row r="16" spans="1:11">
      <c r="A16" s="2">
        <v>13</v>
      </c>
      <c r="B16" s="2" t="s">
        <v>10</v>
      </c>
      <c r="C16" s="2" t="s">
        <v>33</v>
      </c>
      <c r="D16" s="2" t="s">
        <v>13</v>
      </c>
      <c r="E16" s="3" t="s">
        <v>56</v>
      </c>
      <c r="F16" s="2" t="s">
        <v>47</v>
      </c>
      <c r="G16" s="2">
        <v>33</v>
      </c>
      <c r="H16" s="6">
        <f>VLOOKUP(F16,[1]Consignment!$F$4:$H$15,3,FALSE)</f>
        <v>35</v>
      </c>
      <c r="I16" s="6">
        <f t="shared" si="0"/>
        <v>264</v>
      </c>
      <c r="J16" s="6">
        <v>40</v>
      </c>
      <c r="K16" s="6">
        <f t="shared" si="1"/>
        <v>1459</v>
      </c>
    </row>
    <row r="17" spans="1:11">
      <c r="A17" s="2">
        <v>14</v>
      </c>
      <c r="B17" s="2" t="s">
        <v>10</v>
      </c>
      <c r="C17" s="2" t="s">
        <v>34</v>
      </c>
      <c r="D17" s="2" t="s">
        <v>14</v>
      </c>
      <c r="E17" s="3" t="s">
        <v>56</v>
      </c>
      <c r="F17" s="2" t="s">
        <v>48</v>
      </c>
      <c r="G17" s="2">
        <v>18</v>
      </c>
      <c r="H17" s="6">
        <v>35</v>
      </c>
      <c r="I17" s="6">
        <f t="shared" si="0"/>
        <v>144</v>
      </c>
      <c r="J17" s="6">
        <v>40</v>
      </c>
      <c r="K17" s="6">
        <f t="shared" si="1"/>
        <v>814</v>
      </c>
    </row>
    <row r="18" spans="1:11">
      <c r="A18" s="2">
        <v>15</v>
      </c>
      <c r="B18" s="2" t="s">
        <v>10</v>
      </c>
      <c r="C18" s="2" t="s">
        <v>35</v>
      </c>
      <c r="D18" s="2" t="s">
        <v>15</v>
      </c>
      <c r="E18" s="3" t="s">
        <v>56</v>
      </c>
      <c r="F18" s="2" t="s">
        <v>49</v>
      </c>
      <c r="G18" s="2">
        <v>5</v>
      </c>
      <c r="H18" s="6">
        <f>VLOOKUP(F18,[1]Consignment!$F$4:$H$15,3,FALSE)</f>
        <v>35</v>
      </c>
      <c r="I18" s="6">
        <f t="shared" si="0"/>
        <v>40</v>
      </c>
      <c r="J18" s="6">
        <v>40</v>
      </c>
      <c r="K18" s="6">
        <f t="shared" si="1"/>
        <v>255</v>
      </c>
    </row>
    <row r="19" spans="1:11">
      <c r="A19" s="2">
        <v>16</v>
      </c>
      <c r="B19" s="2" t="s">
        <v>10</v>
      </c>
      <c r="C19" s="2" t="s">
        <v>36</v>
      </c>
      <c r="D19" s="2" t="s">
        <v>16</v>
      </c>
      <c r="E19" s="3" t="s">
        <v>56</v>
      </c>
      <c r="F19" s="2" t="s">
        <v>50</v>
      </c>
      <c r="G19" s="2">
        <v>4</v>
      </c>
      <c r="H19" s="6">
        <f>VLOOKUP(F19,[1]Consignment!$F$4:$H$15,3,FALSE)</f>
        <v>35</v>
      </c>
      <c r="I19" s="6">
        <f t="shared" si="0"/>
        <v>32</v>
      </c>
      <c r="J19" s="6">
        <v>40</v>
      </c>
      <c r="K19" s="6">
        <f t="shared" si="1"/>
        <v>212</v>
      </c>
    </row>
    <row r="20" spans="1:11">
      <c r="A20" s="2">
        <v>17</v>
      </c>
      <c r="B20" s="2" t="s">
        <v>10</v>
      </c>
      <c r="C20" s="2" t="s">
        <v>42</v>
      </c>
      <c r="D20" s="2" t="s">
        <v>25</v>
      </c>
      <c r="E20" s="3" t="s">
        <v>56</v>
      </c>
      <c r="F20" s="2" t="s">
        <v>55</v>
      </c>
      <c r="G20" s="2">
        <v>2</v>
      </c>
      <c r="H20" s="6">
        <v>40</v>
      </c>
      <c r="I20" s="6">
        <f t="shared" si="0"/>
        <v>16</v>
      </c>
      <c r="J20" s="6">
        <v>40</v>
      </c>
      <c r="K20" s="6">
        <f t="shared" si="1"/>
        <v>136</v>
      </c>
    </row>
    <row r="21" spans="1:11" s="16" customFormat="1">
      <c r="A21" s="11" t="s">
        <v>72</v>
      </c>
      <c r="B21" s="12"/>
      <c r="C21" s="12"/>
      <c r="D21" s="12"/>
      <c r="E21" s="12"/>
      <c r="F21" s="12"/>
      <c r="G21" s="12"/>
      <c r="H21" s="12"/>
      <c r="I21" s="13"/>
      <c r="J21" s="14"/>
      <c r="K21" s="15">
        <f>SUM(K4:K20)</f>
        <v>6236</v>
      </c>
    </row>
    <row r="22" spans="1:11" s="16" customFormat="1" ht="30" customHeight="1">
      <c r="A22" s="17" t="s">
        <v>70</v>
      </c>
      <c r="B22" s="17"/>
      <c r="C22" s="17"/>
      <c r="D22" s="17"/>
      <c r="E22" s="17"/>
      <c r="F22" s="17"/>
      <c r="G22" s="17"/>
      <c r="H22" s="17"/>
      <c r="I22" s="18"/>
      <c r="J22" s="18"/>
      <c r="K22" s="18"/>
    </row>
    <row r="23" spans="1:11" s="16" customFormat="1" ht="30" customHeight="1">
      <c r="A23" s="17" t="s">
        <v>71</v>
      </c>
      <c r="B23" s="17"/>
      <c r="C23" s="17"/>
      <c r="D23" s="17"/>
      <c r="E23" s="17"/>
      <c r="F23" s="17"/>
      <c r="G23" s="17"/>
      <c r="H23" s="17"/>
      <c r="I23" s="18"/>
      <c r="J23" s="18"/>
      <c r="K23" s="18"/>
    </row>
    <row r="24" spans="1:11">
      <c r="G24" s="19">
        <f>SUM(G4:G20)</f>
        <v>127</v>
      </c>
    </row>
  </sheetData>
  <sortState ref="B2:H18">
    <sortCondition ref="B2"/>
  </sortState>
  <mergeCells count="7">
    <mergeCell ref="A21:J21"/>
    <mergeCell ref="A22:K22"/>
    <mergeCell ref="A23:K23"/>
    <mergeCell ref="A1:G1"/>
    <mergeCell ref="H1:K1"/>
    <mergeCell ref="A2:G2"/>
    <mergeCell ref="H2:K2"/>
  </mergeCells>
  <conditionalFormatting sqref="C1:C2">
    <cfRule type="duplicateValues" dxfId="7" priority="3"/>
    <cfRule type="duplicateValues" dxfId="6" priority="4"/>
    <cfRule type="duplicateValues" dxfId="5" priority="5"/>
    <cfRule type="duplicateValues" dxfId="4" priority="6"/>
  </conditionalFormatting>
  <conditionalFormatting sqref="C21:C23">
    <cfRule type="duplicateValues" dxfId="3" priority="1"/>
    <cfRule type="duplicateValues" dxfId="2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2026-02-06T11:34:52Z</dcterms:created>
  <dcterms:modified xsi:type="dcterms:W3CDTF">2026-02-06T11:35:02Z</dcterms:modified>
</cp:coreProperties>
</file>