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95" windowWidth="20730" windowHeight="940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J13" i="1" l="1"/>
  <c r="I13" i="1"/>
  <c r="H13" i="1"/>
  <c r="L9" i="1"/>
  <c r="O9" i="1" s="1"/>
  <c r="M8" i="1"/>
  <c r="L8" i="1"/>
  <c r="M7" i="1"/>
  <c r="L7" i="1"/>
  <c r="M6" i="1"/>
  <c r="L6" i="1"/>
  <c r="M5" i="1"/>
  <c r="L5" i="1"/>
  <c r="O5" i="1" l="1"/>
  <c r="O6" i="1"/>
  <c r="O7" i="1"/>
  <c r="O8" i="1"/>
  <c r="O10" i="1" l="1"/>
</calcChain>
</file>

<file path=xl/sharedStrings.xml><?xml version="1.0" encoding="utf-8"?>
<sst xmlns="http://schemas.openxmlformats.org/spreadsheetml/2006/main" count="46" uniqueCount="39">
  <si>
    <t>INVOICE
PRAGATI LOGISTICS,SAMANTA SAHI KHUNTIA LANE,8984191006
GST No:21AGHPB9356M1Z9</t>
  </si>
  <si>
    <t>Thanking you for your business.
PRAGATI LOGISTICS</t>
  </si>
  <si>
    <t>CTC</t>
  </si>
  <si>
    <t>SL.</t>
  </si>
  <si>
    <t>DATE</t>
  </si>
  <si>
    <t>LR NO.</t>
  </si>
  <si>
    <t>FROM</t>
  </si>
  <si>
    <t>DESTINATION</t>
  </si>
  <si>
    <t>DD.CH.</t>
  </si>
  <si>
    <t>LR CH.</t>
  </si>
  <si>
    <t>AMT.</t>
  </si>
  <si>
    <t>SMALL CASE</t>
  </si>
  <si>
    <t xml:space="preserve">To,
M/s HYGIENIC RESEARCH INSTITUTE PRIVATE LIMITED
Address: RIVER SIDE,1st Floor PURIGHAT LANE,
UPPER TELENGA BAZAR,9337717079
GST No:21AABCH1547F1Z6
</t>
  </si>
  <si>
    <t>TOTAL CASE</t>
  </si>
  <si>
    <t>BIG CASE</t>
  </si>
  <si>
    <t>BIG RATE</t>
  </si>
  <si>
    <t>JAJPUR TOWN</t>
  </si>
  <si>
    <t>ATHAMALLIK</t>
  </si>
  <si>
    <t>Kindly, verify &amp; confirm within 7 days, else GST will be filed by 20th MAY, 2026. 
GST to be paid by Consignor under Reverse Charge Mechanism(RCM) as per GST.</t>
  </si>
  <si>
    <t>INV.NO.</t>
  </si>
  <si>
    <t>SMALL RATE</t>
  </si>
  <si>
    <t>REMARKS</t>
  </si>
  <si>
    <t>08/4/2026</t>
  </si>
  <si>
    <t>PL/JA/00558</t>
  </si>
  <si>
    <t>13</t>
  </si>
  <si>
    <t>17/4/2026</t>
  </si>
  <si>
    <t>JA/20</t>
  </si>
  <si>
    <t>0</t>
  </si>
  <si>
    <t>CUTTACK</t>
  </si>
  <si>
    <t>RETURN LR</t>
  </si>
  <si>
    <t>23/4/2026</t>
  </si>
  <si>
    <t>PL/JA/01266</t>
  </si>
  <si>
    <t>71</t>
  </si>
  <si>
    <t>PL/JA/01268</t>
  </si>
  <si>
    <t>70</t>
  </si>
  <si>
    <t>28/4/2026</t>
  </si>
  <si>
    <t>PL/JA/01456</t>
  </si>
  <si>
    <t>(RUPEES ELEVEN THOUSAND NINE HUNDRED TWENTY TWO ONLY)</t>
  </si>
  <si>
    <t>Bill Date: 30/04/2026
Bill NO : 3115
Total Amount:  11922.00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</si>
</sst>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2" borderId="0" xfId="0" applyNumberFormat="1" applyFont="1" applyFill="1" applyAlignment="1">
      <alignment wrapText="1"/>
    </xf>
    <xf numFmtId="0" fontId="0" fillId="2" borderId="0" xfId="0" applyNumberFormat="1" applyFont="1" applyFill="1" applyAlignment="1">
      <alignment vertical="center" wrapText="1"/>
    </xf>
    <xf numFmtId="0" fontId="0" fillId="0" borderId="2" xfId="0" applyNumberFormat="1" applyFont="1" applyBorder="1" applyAlignment="1">
      <alignment wrapText="1"/>
    </xf>
    <xf numFmtId="2" fontId="1" fillId="0" borderId="3" xfId="0" applyNumberFormat="1" applyFont="1" applyBorder="1" applyAlignment="1">
      <alignment vertical="center" wrapText="1"/>
    </xf>
    <xf numFmtId="2" fontId="1" fillId="0" borderId="4" xfId="0" applyNumberFormat="1" applyFont="1" applyBorder="1" applyAlignment="1">
      <alignment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wrapText="1"/>
    </xf>
    <xf numFmtId="0" fontId="1" fillId="2" borderId="3" xfId="0" applyNumberFormat="1" applyFont="1" applyFill="1" applyBorder="1" applyAlignment="1">
      <alignment horizontal="center" wrapText="1"/>
    </xf>
    <xf numFmtId="0" fontId="1" fillId="2" borderId="4" xfId="0" applyNumberFormat="1" applyFont="1" applyFill="1" applyBorder="1" applyAlignment="1">
      <alignment horizont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2" fillId="0" borderId="5" xfId="0" applyNumberFormat="1" applyFont="1" applyBorder="1" applyAlignment="1">
      <alignment horizontal="left" vertical="center" wrapText="1"/>
    </xf>
    <xf numFmtId="2" fontId="2" fillId="0" borderId="6" xfId="0" applyNumberFormat="1" applyFont="1" applyBorder="1" applyAlignment="1">
      <alignment horizontal="left" vertical="center" wrapText="1"/>
    </xf>
    <xf numFmtId="2" fontId="2" fillId="0" borderId="8" xfId="0" applyNumberFormat="1" applyFont="1" applyBorder="1" applyAlignment="1">
      <alignment horizontal="left" vertical="center" wrapText="1"/>
    </xf>
    <xf numFmtId="0" fontId="0" fillId="2" borderId="1" xfId="0" applyNumberFormat="1" applyFont="1" applyFill="1" applyBorder="1" applyAlignment="1">
      <alignment horizontal="right" vertical="center"/>
    </xf>
    <xf numFmtId="2" fontId="0" fillId="2" borderId="1" xfId="0" applyNumberFormat="1" applyFont="1" applyFill="1" applyBorder="1" applyAlignment="1">
      <alignment vertical="center"/>
    </xf>
    <xf numFmtId="0" fontId="1" fillId="2" borderId="0" xfId="0" applyNumberFormat="1" applyFont="1" applyFill="1" applyAlignment="1">
      <alignment horizontal="right"/>
    </xf>
    <xf numFmtId="0" fontId="1" fillId="0" borderId="11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left" vertical="center" wrapText="1"/>
    </xf>
    <xf numFmtId="0" fontId="0" fillId="0" borderId="14" xfId="0" applyNumberFormat="1" applyFont="1" applyBorder="1" applyAlignment="1">
      <alignment wrapText="1"/>
    </xf>
    <xf numFmtId="2" fontId="1" fillId="0" borderId="15" xfId="0" applyNumberFormat="1" applyFont="1" applyBorder="1" applyAlignment="1">
      <alignment vertical="center" wrapText="1"/>
    </xf>
    <xf numFmtId="2" fontId="1" fillId="0" borderId="16" xfId="0" applyNumberFormat="1" applyFont="1" applyBorder="1" applyAlignment="1">
      <alignment vertical="center" wrapText="1"/>
    </xf>
    <xf numFmtId="2" fontId="1" fillId="0" borderId="11" xfId="0" applyNumberFormat="1" applyFont="1" applyBorder="1" applyAlignment="1">
      <alignment horizontal="left" vertical="center" wrapText="1"/>
    </xf>
    <xf numFmtId="2" fontId="1" fillId="0" borderId="12" xfId="0" applyNumberFormat="1" applyFont="1" applyBorder="1" applyAlignment="1">
      <alignment horizontal="left" vertical="center" wrapText="1"/>
    </xf>
    <xf numFmtId="2" fontId="1" fillId="0" borderId="13" xfId="0" applyNumberFormat="1" applyFont="1" applyBorder="1" applyAlignment="1">
      <alignment horizontal="left" vertical="center" wrapText="1"/>
    </xf>
    <xf numFmtId="0" fontId="1" fillId="2" borderId="17" xfId="0" applyNumberFormat="1" applyFont="1" applyFill="1" applyBorder="1" applyAlignment="1">
      <alignment horizontal="right"/>
    </xf>
    <xf numFmtId="0" fontId="1" fillId="2" borderId="18" xfId="0" applyNumberFormat="1" applyFont="1" applyFill="1" applyBorder="1" applyAlignment="1">
      <alignment horizontal="right"/>
    </xf>
    <xf numFmtId="0" fontId="1" fillId="2" borderId="19" xfId="0" applyNumberFormat="1" applyFont="1" applyFill="1" applyBorder="1" applyAlignment="1">
      <alignment horizontal="right"/>
    </xf>
    <xf numFmtId="2" fontId="1" fillId="2" borderId="9" xfId="0" applyNumberFormat="1" applyFont="1" applyFill="1" applyBorder="1" applyAlignment="1">
      <alignment horizontal="right"/>
    </xf>
    <xf numFmtId="0" fontId="0" fillId="2" borderId="22" xfId="0" applyNumberFormat="1" applyFont="1" applyFill="1" applyBorder="1" applyAlignment="1">
      <alignment horizontal="right" vertical="center"/>
    </xf>
    <xf numFmtId="2" fontId="0" fillId="2" borderId="22" xfId="0" applyNumberFormat="1" applyFont="1" applyFill="1" applyBorder="1" applyAlignment="1">
      <alignment vertical="center"/>
    </xf>
    <xf numFmtId="0" fontId="0" fillId="2" borderId="23" xfId="0" applyNumberForma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>
      <alignment horizontal="center" vertical="center"/>
    </xf>
    <xf numFmtId="0" fontId="0" fillId="2" borderId="24" xfId="0" applyNumberFormat="1" applyFont="1" applyFill="1" applyBorder="1" applyAlignment="1">
      <alignment horizontal="center" vertical="center"/>
    </xf>
    <xf numFmtId="0" fontId="0" fillId="2" borderId="9" xfId="0" applyNumberFormat="1" applyFont="1" applyFill="1" applyBorder="1" applyAlignment="1">
      <alignment vertical="center"/>
    </xf>
    <xf numFmtId="0" fontId="0" fillId="2" borderId="9" xfId="0" applyNumberFormat="1" applyFont="1" applyFill="1" applyBorder="1" applyAlignment="1">
      <alignment horizontal="right" vertical="center"/>
    </xf>
    <xf numFmtId="2" fontId="0" fillId="2" borderId="9" xfId="0" applyNumberFormat="1" applyFont="1" applyFill="1" applyBorder="1" applyAlignment="1">
      <alignment vertical="center"/>
    </xf>
    <xf numFmtId="0" fontId="0" fillId="2" borderId="25" xfId="0" applyNumberFormat="1" applyFont="1" applyFill="1" applyBorder="1" applyAlignment="1">
      <alignment vertical="center"/>
    </xf>
    <xf numFmtId="0" fontId="0" fillId="2" borderId="10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vertical="center" wrapText="1"/>
    </xf>
    <xf numFmtId="0" fontId="3" fillId="2" borderId="1" xfId="0" applyNumberFormat="1" applyFont="1" applyFill="1" applyBorder="1" applyAlignment="1">
      <alignment vertical="center"/>
    </xf>
    <xf numFmtId="0" fontId="0" fillId="2" borderId="20" xfId="0" applyNumberFormat="1" applyFont="1" applyFill="1" applyBorder="1" applyAlignment="1">
      <alignment vertical="center"/>
    </xf>
    <xf numFmtId="0" fontId="0" fillId="2" borderId="21" xfId="0" applyNumberFormat="1" applyFont="1" applyFill="1" applyBorder="1" applyAlignment="1">
      <alignment horizontal="center" vertical="center"/>
    </xf>
    <xf numFmtId="0" fontId="0" fillId="2" borderId="22" xfId="0" applyNumberFormat="1" applyFont="1" applyFill="1" applyBorder="1" applyAlignment="1">
      <alignment vertical="center"/>
    </xf>
    <xf numFmtId="0" fontId="0" fillId="2" borderId="22" xfId="0" applyNumberFormat="1" applyFont="1" applyFill="1" applyBorder="1" applyAlignment="1">
      <alignment horizontal="left" vertical="center"/>
    </xf>
    <xf numFmtId="0" fontId="1" fillId="0" borderId="15" xfId="0" applyNumberFormat="1" applyFont="1" applyBorder="1" applyAlignment="1">
      <alignment horizontal="left" wrapText="1"/>
    </xf>
    <xf numFmtId="0" fontId="1" fillId="0" borderId="5" xfId="0" applyNumberFormat="1" applyFont="1" applyBorder="1" applyAlignment="1">
      <alignment horizontal="center" wrapText="1"/>
    </xf>
    <xf numFmtId="0" fontId="1" fillId="0" borderId="6" xfId="0" applyNumberFormat="1" applyFont="1" applyBorder="1" applyAlignment="1">
      <alignment horizontal="center" wrapText="1"/>
    </xf>
    <xf numFmtId="0" fontId="1" fillId="0" borderId="8" xfId="0" applyNumberFormat="1" applyFont="1" applyBorder="1" applyAlignment="1">
      <alignment horizontal="center" wrapText="1"/>
    </xf>
    <xf numFmtId="0" fontId="0" fillId="2" borderId="20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3"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9527</xdr:colOff>
      <xdr:row>1</xdr:row>
      <xdr:rowOff>95250</xdr:rowOff>
    </xdr:from>
    <xdr:to>
      <xdr:col>7</xdr:col>
      <xdr:colOff>276226</xdr:colOff>
      <xdr:row>1</xdr:row>
      <xdr:rowOff>847725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2" y="295275"/>
          <a:ext cx="3800474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3"/>
  <sheetViews>
    <sheetView tabSelected="1" workbookViewId="0">
      <selection activeCell="V5" sqref="V5"/>
    </sheetView>
  </sheetViews>
  <sheetFormatPr defaultRowHeight="15"/>
  <cols>
    <col min="1" max="1" width="1" style="1" customWidth="1"/>
    <col min="2" max="2" width="3.28515625" style="1" customWidth="1"/>
    <col min="3" max="3" width="9.7109375" style="1" bestFit="1" customWidth="1"/>
    <col min="4" max="4" width="12.28515625" style="1" customWidth="1"/>
    <col min="5" max="5" width="5.85546875" style="1" customWidth="1"/>
    <col min="6" max="6" width="8.28515625" style="1" customWidth="1"/>
    <col min="7" max="7" width="13.5703125" style="1" bestFit="1" customWidth="1"/>
    <col min="8" max="8" width="6.5703125" style="1" bestFit="1" customWidth="1"/>
    <col min="9" max="9" width="5.42578125" style="1" bestFit="1" customWidth="1"/>
    <col min="10" max="10" width="6.85546875" style="1" bestFit="1" customWidth="1"/>
    <col min="11" max="11" width="6.85546875" style="1" customWidth="1"/>
    <col min="12" max="12" width="6.85546875" style="1" bestFit="1" customWidth="1"/>
    <col min="13" max="13" width="7.5703125" style="1" bestFit="1" customWidth="1"/>
    <col min="14" max="14" width="6.28515625" style="1" customWidth="1"/>
    <col min="15" max="15" width="8.5703125" style="1" bestFit="1" customWidth="1"/>
    <col min="16" max="16" width="8.85546875" style="1" customWidth="1"/>
    <col min="17" max="16384" width="9.140625" style="1"/>
  </cols>
  <sheetData>
    <row r="1" spans="2:16" ht="15.75" thickBot="1"/>
    <row r="2" spans="2:16" ht="78.75" customHeight="1" thickBot="1">
      <c r="B2" s="8"/>
      <c r="C2" s="9"/>
      <c r="D2" s="9"/>
      <c r="E2" s="9"/>
      <c r="F2" s="9"/>
      <c r="G2" s="9"/>
      <c r="H2" s="10"/>
      <c r="I2" s="5"/>
      <c r="J2" s="6"/>
      <c r="K2" s="7"/>
      <c r="L2" s="17" t="s">
        <v>0</v>
      </c>
      <c r="M2" s="18"/>
      <c r="N2" s="18"/>
      <c r="O2" s="19"/>
    </row>
    <row r="3" spans="2:16" ht="88.5" customHeight="1" thickBot="1">
      <c r="B3" s="23" t="s">
        <v>12</v>
      </c>
      <c r="C3" s="24"/>
      <c r="D3" s="24"/>
      <c r="E3" s="24"/>
      <c r="F3" s="24"/>
      <c r="G3" s="24"/>
      <c r="H3" s="25"/>
      <c r="I3" s="26"/>
      <c r="J3" s="27"/>
      <c r="K3" s="28"/>
      <c r="L3" s="29" t="s">
        <v>38</v>
      </c>
      <c r="M3" s="30"/>
      <c r="N3" s="30"/>
      <c r="O3" s="31"/>
    </row>
    <row r="4" spans="2:16" s="4" customFormat="1" ht="30.75" thickBot="1">
      <c r="B4" s="39" t="s">
        <v>3</v>
      </c>
      <c r="C4" s="40" t="s">
        <v>4</v>
      </c>
      <c r="D4" s="40" t="s">
        <v>5</v>
      </c>
      <c r="E4" s="41" t="s">
        <v>19</v>
      </c>
      <c r="F4" s="40" t="s">
        <v>6</v>
      </c>
      <c r="G4" s="40" t="s">
        <v>7</v>
      </c>
      <c r="H4" s="41" t="s">
        <v>13</v>
      </c>
      <c r="I4" s="41" t="s">
        <v>14</v>
      </c>
      <c r="J4" s="41" t="s">
        <v>11</v>
      </c>
      <c r="K4" s="42" t="s">
        <v>15</v>
      </c>
      <c r="L4" s="42" t="s">
        <v>20</v>
      </c>
      <c r="M4" s="43" t="s">
        <v>8</v>
      </c>
      <c r="N4" s="43" t="s">
        <v>9</v>
      </c>
      <c r="O4" s="43" t="s">
        <v>10</v>
      </c>
      <c r="P4" s="44" t="s">
        <v>21</v>
      </c>
    </row>
    <row r="5" spans="2:16" s="4" customFormat="1">
      <c r="B5" s="45">
        <v>1</v>
      </c>
      <c r="C5" s="46" t="s">
        <v>22</v>
      </c>
      <c r="D5" s="46" t="s">
        <v>23</v>
      </c>
      <c r="E5" s="46" t="s">
        <v>24</v>
      </c>
      <c r="F5" s="46" t="s">
        <v>2</v>
      </c>
      <c r="G5" s="46" t="s">
        <v>17</v>
      </c>
      <c r="H5" s="46">
        <v>50</v>
      </c>
      <c r="I5" s="47"/>
      <c r="J5" s="47">
        <v>50</v>
      </c>
      <c r="K5" s="48">
        <v>72</v>
      </c>
      <c r="L5" s="48">
        <f t="shared" ref="L5:L9" si="0">K5-20</f>
        <v>52</v>
      </c>
      <c r="M5" s="48">
        <f>H5*10</f>
        <v>500</v>
      </c>
      <c r="N5" s="48">
        <v>20</v>
      </c>
      <c r="O5" s="48">
        <f>L5*J5+M5+N5</f>
        <v>3120</v>
      </c>
      <c r="P5" s="49"/>
    </row>
    <row r="6" spans="2:16" s="4" customFormat="1" ht="30">
      <c r="B6" s="50">
        <v>2</v>
      </c>
      <c r="C6" s="51" t="s">
        <v>25</v>
      </c>
      <c r="D6" s="51" t="s">
        <v>26</v>
      </c>
      <c r="E6" s="51" t="s">
        <v>27</v>
      </c>
      <c r="F6" s="52" t="s">
        <v>17</v>
      </c>
      <c r="G6" s="53" t="s">
        <v>28</v>
      </c>
      <c r="H6" s="51">
        <v>11</v>
      </c>
      <c r="I6" s="20"/>
      <c r="J6" s="20">
        <v>11</v>
      </c>
      <c r="K6" s="21">
        <v>72</v>
      </c>
      <c r="L6" s="21">
        <f t="shared" si="0"/>
        <v>52</v>
      </c>
      <c r="M6" s="21">
        <f>H6*10</f>
        <v>110</v>
      </c>
      <c r="N6" s="21">
        <v>20</v>
      </c>
      <c r="O6" s="21">
        <f t="shared" ref="O6:O7" si="1">L6*J6+M6+N6</f>
        <v>702</v>
      </c>
      <c r="P6" s="62" t="s">
        <v>29</v>
      </c>
    </row>
    <row r="7" spans="2:16" s="4" customFormat="1">
      <c r="B7" s="50">
        <v>3</v>
      </c>
      <c r="C7" s="51" t="s">
        <v>30</v>
      </c>
      <c r="D7" s="51" t="s">
        <v>31</v>
      </c>
      <c r="E7" s="51" t="s">
        <v>32</v>
      </c>
      <c r="F7" s="51" t="s">
        <v>2</v>
      </c>
      <c r="G7" s="51" t="s">
        <v>17</v>
      </c>
      <c r="H7" s="51">
        <v>25</v>
      </c>
      <c r="I7" s="20"/>
      <c r="J7" s="20">
        <v>25</v>
      </c>
      <c r="K7" s="21">
        <v>72</v>
      </c>
      <c r="L7" s="21">
        <f t="shared" si="0"/>
        <v>52</v>
      </c>
      <c r="M7" s="21">
        <f>H7*10</f>
        <v>250</v>
      </c>
      <c r="N7" s="21">
        <v>20</v>
      </c>
      <c r="O7" s="21">
        <f t="shared" si="1"/>
        <v>1570</v>
      </c>
      <c r="P7" s="54"/>
    </row>
    <row r="8" spans="2:16" s="4" customFormat="1">
      <c r="B8" s="50">
        <v>4</v>
      </c>
      <c r="C8" s="51" t="s">
        <v>30</v>
      </c>
      <c r="D8" s="51" t="s">
        <v>33</v>
      </c>
      <c r="E8" s="51" t="s">
        <v>34</v>
      </c>
      <c r="F8" s="51" t="s">
        <v>2</v>
      </c>
      <c r="G8" s="51" t="s">
        <v>17</v>
      </c>
      <c r="H8" s="51">
        <v>60</v>
      </c>
      <c r="I8" s="20">
        <v>10</v>
      </c>
      <c r="J8" s="20">
        <v>50</v>
      </c>
      <c r="K8" s="21">
        <v>72</v>
      </c>
      <c r="L8" s="21">
        <f t="shared" si="0"/>
        <v>52</v>
      </c>
      <c r="M8" s="21">
        <f>H8*10</f>
        <v>600</v>
      </c>
      <c r="N8" s="21">
        <v>20</v>
      </c>
      <c r="O8" s="21">
        <f>K8*I8+L8*J8+M8+N8</f>
        <v>3940</v>
      </c>
      <c r="P8" s="54"/>
    </row>
    <row r="9" spans="2:16" s="4" customFormat="1" ht="15.75" thickBot="1">
      <c r="B9" s="55">
        <v>5</v>
      </c>
      <c r="C9" s="56" t="s">
        <v>35</v>
      </c>
      <c r="D9" s="56" t="s">
        <v>36</v>
      </c>
      <c r="E9" s="57">
        <v>104</v>
      </c>
      <c r="F9" s="56" t="s">
        <v>2</v>
      </c>
      <c r="G9" s="56" t="s">
        <v>16</v>
      </c>
      <c r="H9" s="56">
        <v>46</v>
      </c>
      <c r="I9" s="36">
        <v>25</v>
      </c>
      <c r="J9" s="36">
        <v>21</v>
      </c>
      <c r="K9" s="37">
        <v>55</v>
      </c>
      <c r="L9" s="37">
        <f t="shared" si="0"/>
        <v>35</v>
      </c>
      <c r="M9" s="37">
        <v>460</v>
      </c>
      <c r="N9" s="37">
        <v>20</v>
      </c>
      <c r="O9" s="37">
        <f t="shared" ref="O9" si="2">K9*I9+L9*J9+M9+N9</f>
        <v>2590</v>
      </c>
      <c r="P9" s="38"/>
    </row>
    <row r="10" spans="2:16" s="4" customFormat="1" ht="15.75" thickBot="1">
      <c r="B10" s="32" t="s">
        <v>37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4"/>
      <c r="O10" s="35">
        <f>SUM(O5:O9)</f>
        <v>11922</v>
      </c>
      <c r="P10" s="22"/>
    </row>
    <row r="11" spans="2:16" s="3" customFormat="1" ht="30" customHeight="1" thickBot="1">
      <c r="B11" s="11" t="s">
        <v>18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3"/>
    </row>
    <row r="12" spans="2:16" s="2" customFormat="1" ht="30" customHeight="1" thickBot="1">
      <c r="B12" s="14" t="s">
        <v>1</v>
      </c>
      <c r="C12" s="15"/>
      <c r="D12" s="15"/>
      <c r="E12" s="15"/>
      <c r="F12" s="15"/>
      <c r="G12" s="15"/>
      <c r="H12" s="58"/>
      <c r="I12" s="58"/>
      <c r="J12" s="58"/>
      <c r="K12" s="15"/>
      <c r="L12" s="15"/>
      <c r="M12" s="15"/>
      <c r="N12" s="15"/>
      <c r="O12" s="16"/>
    </row>
    <row r="13" spans="2:16" s="2" customFormat="1" ht="15.75" thickBot="1">
      <c r="H13" s="59">
        <f>SUM(H5:H9)</f>
        <v>192</v>
      </c>
      <c r="I13" s="60">
        <f t="shared" ref="I13:J13" si="3">SUM(I5:I9)</f>
        <v>35</v>
      </c>
      <c r="J13" s="61">
        <f t="shared" si="3"/>
        <v>157</v>
      </c>
    </row>
  </sheetData>
  <sortState ref="C5:L9">
    <sortCondition ref="C5:C9"/>
    <sortCondition ref="D5:D9"/>
  </sortState>
  <mergeCells count="7">
    <mergeCell ref="B2:H2"/>
    <mergeCell ref="B3:H3"/>
    <mergeCell ref="B11:O11"/>
    <mergeCell ref="B12:O12"/>
    <mergeCell ref="L2:O2"/>
    <mergeCell ref="L3:O3"/>
    <mergeCell ref="B10:N10"/>
  </mergeCells>
  <conditionalFormatting sqref="D13:D1048576">
    <cfRule type="duplicateValues" dxfId="2" priority="9"/>
  </conditionalFormatting>
  <conditionalFormatting sqref="D4:D10">
    <cfRule type="duplicateValues" dxfId="1" priority="23"/>
  </conditionalFormatting>
  <pageMargins left="0.19685039370078741" right="0.23622047244094491" top="0.74803149606299213" bottom="0.74803149606299213" header="0.31496062992125984" footer="0.31496062992125984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2026-05-16T08:50:17Z</cp:lastPrinted>
  <dcterms:created xsi:type="dcterms:W3CDTF">2025-03-08T10:00:23Z</dcterms:created>
  <dcterms:modified xsi:type="dcterms:W3CDTF">2026-05-16T08:51:36Z</dcterms:modified>
</cp:coreProperties>
</file>