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Invoice" sheetId="1" r:id="rId1"/>
    <sheet name="Sheet1" sheetId="5" r:id="rId2"/>
  </sheets>
  <definedNames>
    <definedName name="_xlnm._FilterDatabase" localSheetId="0" hidden="1">Invoice!$B$3:$P$34</definedName>
    <definedName name="_xlnm.Print_Titles" localSheetId="0">Invoice!$2:$3</definedName>
  </definedNames>
  <calcPr calcId="144525"/>
</workbook>
</file>

<file path=xl/calcChain.xml><?xml version="1.0" encoding="utf-8"?>
<calcChain xmlns="http://schemas.openxmlformats.org/spreadsheetml/2006/main">
  <c r="I32" i="1" l="1"/>
  <c r="H32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5" i="1"/>
  <c r="N31" i="1"/>
  <c r="L30" i="1" l="1"/>
  <c r="N30" i="1" s="1"/>
  <c r="L29" i="1"/>
  <c r="N29" i="1" s="1"/>
  <c r="L28" i="1"/>
  <c r="N28" i="1" s="1"/>
  <c r="L27" i="1"/>
  <c r="N27" i="1" s="1"/>
  <c r="L26" i="1"/>
  <c r="N26" i="1" s="1"/>
  <c r="L25" i="1"/>
  <c r="N25" i="1" s="1"/>
  <c r="L24" i="1"/>
  <c r="N24" i="1" s="1"/>
  <c r="L23" i="1"/>
  <c r="N23" i="1" s="1"/>
  <c r="L22" i="1"/>
  <c r="N22" i="1" s="1"/>
  <c r="L21" i="1"/>
  <c r="N21" i="1" s="1"/>
  <c r="L20" i="1"/>
  <c r="N20" i="1" s="1"/>
  <c r="L19" i="1"/>
  <c r="N19" i="1" s="1"/>
  <c r="L18" i="1"/>
  <c r="N18" i="1" s="1"/>
  <c r="L17" i="1"/>
  <c r="N17" i="1" s="1"/>
  <c r="L16" i="1"/>
  <c r="N16" i="1" s="1"/>
  <c r="L15" i="1"/>
  <c r="N15" i="1" s="1"/>
  <c r="L14" i="1"/>
  <c r="N14" i="1" s="1"/>
  <c r="L13" i="1"/>
  <c r="N13" i="1" s="1"/>
  <c r="L12" i="1"/>
  <c r="N12" i="1" s="1"/>
  <c r="L11" i="1"/>
  <c r="N11" i="1" s="1"/>
  <c r="L10" i="1"/>
  <c r="N10" i="1" s="1"/>
  <c r="L9" i="1"/>
  <c r="N9" i="1" s="1"/>
  <c r="L8" i="1"/>
  <c r="N8" i="1" s="1"/>
  <c r="L7" i="1"/>
  <c r="N7" i="1" s="1"/>
  <c r="L6" i="1"/>
  <c r="N6" i="1" s="1"/>
  <c r="L5" i="1"/>
  <c r="N5" i="1" s="1"/>
  <c r="L4" i="1"/>
  <c r="N4" i="1" s="1"/>
</calcChain>
</file>

<file path=xl/sharedStrings.xml><?xml version="1.0" encoding="utf-8"?>
<sst xmlns="http://schemas.openxmlformats.org/spreadsheetml/2006/main" count="203" uniqueCount="125">
  <si>
    <t>WEIGHT</t>
  </si>
  <si>
    <t>DATE</t>
  </si>
  <si>
    <t>FROM</t>
  </si>
  <si>
    <t>DESTINATION</t>
  </si>
  <si>
    <t>CASE</t>
  </si>
  <si>
    <t>CTC</t>
  </si>
  <si>
    <t>DD.CH.</t>
  </si>
  <si>
    <t>LR CH.</t>
  </si>
  <si>
    <t>AMT.</t>
  </si>
  <si>
    <t>SL.</t>
  </si>
  <si>
    <t>LR NO.</t>
  </si>
  <si>
    <t>INVOICE
PRAGATI LOGISTICS,
SAMANTA SAHI 
KHUNTIA LANE,8984191006
GST No:21AGHPB9356M1Z9</t>
  </si>
  <si>
    <t>INV. NO.</t>
  </si>
  <si>
    <t>JALESWAR</t>
  </si>
  <si>
    <t>PARTY NAME</t>
  </si>
  <si>
    <t>Thanking you for your business.
PRAGATI LOGISTICS</t>
  </si>
  <si>
    <t xml:space="preserve">
To,
M/S NEXON PAINTS PRIVATE LIMITED
Address: JAGATPUR, CUTTACK
GST No: 21AALCS8326D1ZI
</t>
  </si>
  <si>
    <t>OLD RATE</t>
  </si>
  <si>
    <t>HIKE 20% RATE</t>
  </si>
  <si>
    <t>DHENKANAL</t>
  </si>
  <si>
    <t>RATH PAINTS</t>
  </si>
  <si>
    <t>MANGALPUR</t>
  </si>
  <si>
    <t>GHANASHYAM SAHOO</t>
  </si>
  <si>
    <t>BERHAMPUR</t>
  </si>
  <si>
    <t>KHETRARAJPUR</t>
  </si>
  <si>
    <t>JAY MAA LAXMI HARDWARE</t>
  </si>
  <si>
    <t>PURI</t>
  </si>
  <si>
    <t>COLOUR AND COLOUR</t>
  </si>
  <si>
    <t>JEYPORE</t>
  </si>
  <si>
    <t>B K AGENCIES</t>
  </si>
  <si>
    <t>MAA SARBAMANGALA COLOUR AND HARDWARE</t>
  </si>
  <si>
    <t>DURGA STORE</t>
  </si>
  <si>
    <t>KUNDRA</t>
  </si>
  <si>
    <t>KRISHNA TRADERS</t>
  </si>
  <si>
    <t>BEGUNIAPADA</t>
  </si>
  <si>
    <t>SRI LAXMI FURNITURE</t>
  </si>
  <si>
    <t>BJS ENTERPRISES</t>
  </si>
  <si>
    <t>Kindly, verify &amp; confirm within 7 days, else GST will be filed by 20th MAY, 2025.
GST to be paid by Consignor under Reverse Charge Mechanism(RCM) as per GST.</t>
  </si>
  <si>
    <t>04/4/2026</t>
  </si>
  <si>
    <t>PL/JA/00246</t>
  </si>
  <si>
    <t>3</t>
  </si>
  <si>
    <t>TALCHER</t>
  </si>
  <si>
    <t>SRI LAXMI HARDWARE</t>
  </si>
  <si>
    <t>05/4/2026</t>
  </si>
  <si>
    <t>PL/JA/00210</t>
  </si>
  <si>
    <t>04</t>
  </si>
  <si>
    <t>10/4/2026</t>
  </si>
  <si>
    <t>PL/JA/00611</t>
  </si>
  <si>
    <t>29</t>
  </si>
  <si>
    <t>PL/JA/00612</t>
  </si>
  <si>
    <t>16</t>
  </si>
  <si>
    <t>PL/JA/00658</t>
  </si>
  <si>
    <t>12</t>
  </si>
  <si>
    <t>TIKRAPADA</t>
  </si>
  <si>
    <t>PATEL HARDWARE</t>
  </si>
  <si>
    <t>PL/JA/00661</t>
  </si>
  <si>
    <t>10</t>
  </si>
  <si>
    <t>BARPALI</t>
  </si>
  <si>
    <t>MAA KARAMSANI HARDWARE STORE</t>
  </si>
  <si>
    <t>PL/JA/00684</t>
  </si>
  <si>
    <t>5</t>
  </si>
  <si>
    <t>SARAT</t>
  </si>
  <si>
    <t>BASUDEV CEMENT STORE</t>
  </si>
  <si>
    <t>11/4/2026</t>
  </si>
  <si>
    <t>PL/JA/00610</t>
  </si>
  <si>
    <t>33</t>
  </si>
  <si>
    <t>PL/JA/00623</t>
  </si>
  <si>
    <t>15</t>
  </si>
  <si>
    <t>DASAMALLI</t>
  </si>
  <si>
    <t>SAHU HARDWARE</t>
  </si>
  <si>
    <t>PL/JA/00624</t>
  </si>
  <si>
    <t>19</t>
  </si>
  <si>
    <t>PL/JA/00625</t>
  </si>
  <si>
    <t>21</t>
  </si>
  <si>
    <t>PRASHANT HARDWARE</t>
  </si>
  <si>
    <t>PL/JA/00626</t>
  </si>
  <si>
    <t>28</t>
  </si>
  <si>
    <t>RASHMI INTERIO AND HARDWARE</t>
  </si>
  <si>
    <t>PL/JA/00634</t>
  </si>
  <si>
    <t>11</t>
  </si>
  <si>
    <t>BURLA</t>
  </si>
  <si>
    <t>SAI HARDWARE</t>
  </si>
  <si>
    <t>PL/JA/00635</t>
  </si>
  <si>
    <t>13</t>
  </si>
  <si>
    <t>SAMLESWARI HARDWARE</t>
  </si>
  <si>
    <t>PL/JA/00642</t>
  </si>
  <si>
    <t>22</t>
  </si>
  <si>
    <t>PL/JA/00643</t>
  </si>
  <si>
    <t>23</t>
  </si>
  <si>
    <t>PL/JA/00663</t>
  </si>
  <si>
    <t>17</t>
  </si>
  <si>
    <t>ATTABIRA</t>
  </si>
  <si>
    <t>PL/JA/00703</t>
  </si>
  <si>
    <t>25</t>
  </si>
  <si>
    <t>13/4/2026</t>
  </si>
  <si>
    <t>PL/JA/00656</t>
  </si>
  <si>
    <t>14</t>
  </si>
  <si>
    <t>HARIPUR PIPILI</t>
  </si>
  <si>
    <t>MAA KHETRAPALI HARDWARE STORE</t>
  </si>
  <si>
    <t>PL/JA/00670</t>
  </si>
  <si>
    <t>32</t>
  </si>
  <si>
    <t>PL/JA/00691</t>
  </si>
  <si>
    <t>30</t>
  </si>
  <si>
    <t>PL/JA/00692</t>
  </si>
  <si>
    <t>9</t>
  </si>
  <si>
    <t>PL/JA/00708</t>
  </si>
  <si>
    <t>24</t>
  </si>
  <si>
    <t>PL/JA/00711</t>
  </si>
  <si>
    <t>2700</t>
  </si>
  <si>
    <t>BOINDA</t>
  </si>
  <si>
    <t>SARBATI EMPORIIUM</t>
  </si>
  <si>
    <t>PL/JA/00719</t>
  </si>
  <si>
    <t>26</t>
  </si>
  <si>
    <t>15/4/2026</t>
  </si>
  <si>
    <t>PL/JA/00814</t>
  </si>
  <si>
    <t>20</t>
  </si>
  <si>
    <t>21/4/2026</t>
  </si>
  <si>
    <t>PL/JA/01136</t>
  </si>
  <si>
    <t>40</t>
  </si>
  <si>
    <t>23/4/2026</t>
  </si>
  <si>
    <t>PL/JA/01232</t>
  </si>
  <si>
    <t>39</t>
  </si>
  <si>
    <t>STOCKS RETURN FROM PRAGATI GODOWN</t>
  </si>
  <si>
    <t>(RUPEES ONE LAKH THREE THOUSAND NINE HUNDRED TWENTY SEVEN ONLY)</t>
  </si>
  <si>
    <t>Bill Date : 10/06/2026
Bill NO : 2428
Total Amount: 103927.00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</si>
</sst>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>
    <font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164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8" xfId="0" applyNumberFormat="1" applyFont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2" fontId="0" fillId="2" borderId="1" xfId="0" applyNumberFormat="1" applyFont="1" applyFill="1" applyBorder="1"/>
    <xf numFmtId="2" fontId="0" fillId="2" borderId="4" xfId="0" applyNumberFormat="1" applyFont="1" applyFill="1" applyBorder="1"/>
    <xf numFmtId="0" fontId="0" fillId="2" borderId="2" xfId="0" applyNumberFormat="1" applyFont="1" applyFill="1" applyBorder="1"/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3" borderId="1" xfId="0" applyNumberFormat="1" applyFont="1" applyFill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0" borderId="2" xfId="0" applyNumberFormat="1" applyFont="1" applyBorder="1"/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/>
    <xf numFmtId="0" fontId="1" fillId="0" borderId="14" xfId="0" applyNumberFormat="1" applyFont="1" applyBorder="1" applyAlignment="1">
      <alignment horizontal="center"/>
    </xf>
    <xf numFmtId="0" fontId="0" fillId="0" borderId="19" xfId="0" applyNumberFormat="1" applyFont="1" applyBorder="1"/>
    <xf numFmtId="2" fontId="0" fillId="0" borderId="19" xfId="0" applyNumberFormat="1" applyFont="1" applyBorder="1"/>
    <xf numFmtId="2" fontId="0" fillId="0" borderId="20" xfId="0" applyNumberFormat="1" applyFont="1" applyBorder="1"/>
    <xf numFmtId="0" fontId="1" fillId="0" borderId="5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7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9526</xdr:rowOff>
    </xdr:from>
    <xdr:to>
      <xdr:col>7</xdr:col>
      <xdr:colOff>323850</xdr:colOff>
      <xdr:row>0</xdr:row>
      <xdr:rowOff>895350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399" y="9526"/>
          <a:ext cx="3790951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tabSelected="1" topLeftCell="A22" workbookViewId="0">
      <selection activeCell="O38" sqref="O38"/>
    </sheetView>
  </sheetViews>
  <sheetFormatPr defaultRowHeight="15"/>
  <cols>
    <col min="1" max="1" width="1.5703125" style="1" customWidth="1"/>
    <col min="2" max="2" width="3.7109375" style="1" customWidth="1"/>
    <col min="3" max="3" width="10" style="1" customWidth="1"/>
    <col min="4" max="4" width="11.85546875" style="1" customWidth="1"/>
    <col min="5" max="5" width="5.42578125" style="1" customWidth="1"/>
    <col min="6" max="6" width="6.42578125" style="1" bestFit="1" customWidth="1"/>
    <col min="7" max="7" width="14.7109375" style="1" bestFit="1" customWidth="1"/>
    <col min="8" max="8" width="6.140625" style="1" customWidth="1"/>
    <col min="9" max="9" width="8.140625" style="5" customWidth="1"/>
    <col min="10" max="10" width="5.85546875" style="2" customWidth="1"/>
    <col min="11" max="11" width="7.85546875" style="2" customWidth="1"/>
    <col min="12" max="12" width="7.5703125" style="2" bestFit="1" customWidth="1"/>
    <col min="13" max="13" width="6.42578125" style="2" bestFit="1" customWidth="1"/>
    <col min="14" max="14" width="9.5703125" style="2" bestFit="1" customWidth="1"/>
    <col min="15" max="15" width="44.7109375" style="1" bestFit="1" customWidth="1"/>
    <col min="16" max="16384" width="9.140625" style="1"/>
  </cols>
  <sheetData>
    <row r="1" spans="2:15" ht="76.5" customHeight="1" thickBot="1">
      <c r="B1" s="47"/>
      <c r="C1" s="48"/>
      <c r="D1" s="48"/>
      <c r="E1" s="48"/>
      <c r="F1" s="48"/>
      <c r="G1" s="48"/>
      <c r="H1" s="48"/>
      <c r="I1" s="44" t="s">
        <v>11</v>
      </c>
      <c r="J1" s="45"/>
      <c r="K1" s="45"/>
      <c r="L1" s="45"/>
      <c r="M1" s="45"/>
      <c r="N1" s="46"/>
    </row>
    <row r="2" spans="2:15" ht="69" customHeight="1" thickBot="1">
      <c r="B2" s="49" t="s">
        <v>16</v>
      </c>
      <c r="C2" s="50"/>
      <c r="D2" s="50"/>
      <c r="E2" s="50"/>
      <c r="F2" s="50"/>
      <c r="G2" s="50"/>
      <c r="H2" s="51"/>
      <c r="I2" s="44" t="s">
        <v>124</v>
      </c>
      <c r="J2" s="45"/>
      <c r="K2" s="45"/>
      <c r="L2" s="45"/>
      <c r="M2" s="45"/>
      <c r="N2" s="46"/>
      <c r="O2" s="2"/>
    </row>
    <row r="3" spans="2:15" s="6" customFormat="1" ht="45.75" thickBot="1">
      <c r="B3" s="13" t="s">
        <v>9</v>
      </c>
      <c r="C3" s="14" t="s">
        <v>1</v>
      </c>
      <c r="D3" s="14" t="s">
        <v>10</v>
      </c>
      <c r="E3" s="19" t="s">
        <v>12</v>
      </c>
      <c r="F3" s="14" t="s">
        <v>2</v>
      </c>
      <c r="G3" s="14" t="s">
        <v>3</v>
      </c>
      <c r="H3" s="14" t="s">
        <v>4</v>
      </c>
      <c r="I3" s="14" t="s">
        <v>0</v>
      </c>
      <c r="J3" s="15" t="s">
        <v>17</v>
      </c>
      <c r="K3" s="15" t="s">
        <v>18</v>
      </c>
      <c r="L3" s="16" t="s">
        <v>6</v>
      </c>
      <c r="M3" s="16" t="s">
        <v>7</v>
      </c>
      <c r="N3" s="17" t="s">
        <v>8</v>
      </c>
      <c r="O3" s="18" t="s">
        <v>14</v>
      </c>
    </row>
    <row r="4" spans="2:15" s="6" customFormat="1">
      <c r="B4" s="28">
        <v>1</v>
      </c>
      <c r="C4" s="29" t="s">
        <v>38</v>
      </c>
      <c r="D4" s="29" t="s">
        <v>39</v>
      </c>
      <c r="E4" s="29" t="s">
        <v>40</v>
      </c>
      <c r="F4" s="29" t="s">
        <v>5</v>
      </c>
      <c r="G4" s="29" t="s">
        <v>41</v>
      </c>
      <c r="H4" s="29">
        <v>25</v>
      </c>
      <c r="I4" s="29">
        <v>627</v>
      </c>
      <c r="J4" s="30">
        <v>2.75</v>
      </c>
      <c r="K4" s="30">
        <v>3.3</v>
      </c>
      <c r="L4" s="30">
        <f t="shared" ref="L4:L30" si="0">H4*15</f>
        <v>375</v>
      </c>
      <c r="M4" s="30">
        <v>50</v>
      </c>
      <c r="N4" s="31">
        <f t="shared" ref="N4:N30" si="1">I4*K4+L4+M4</f>
        <v>2494.1</v>
      </c>
      <c r="O4" s="27" t="s">
        <v>42</v>
      </c>
    </row>
    <row r="5" spans="2:15" s="6" customFormat="1">
      <c r="B5" s="32">
        <f>B4+1</f>
        <v>2</v>
      </c>
      <c r="C5" s="22" t="s">
        <v>43</v>
      </c>
      <c r="D5" s="22" t="s">
        <v>44</v>
      </c>
      <c r="E5" s="22" t="s">
        <v>45</v>
      </c>
      <c r="F5" s="22" t="s">
        <v>5</v>
      </c>
      <c r="G5" s="22" t="s">
        <v>21</v>
      </c>
      <c r="H5" s="22">
        <v>8</v>
      </c>
      <c r="I5" s="22">
        <v>88</v>
      </c>
      <c r="J5" s="23">
        <v>1.5</v>
      </c>
      <c r="K5" s="23">
        <v>1.8</v>
      </c>
      <c r="L5" s="23">
        <f t="shared" si="0"/>
        <v>120</v>
      </c>
      <c r="M5" s="23">
        <v>50</v>
      </c>
      <c r="N5" s="33">
        <f t="shared" si="1"/>
        <v>328.4</v>
      </c>
      <c r="O5" s="27" t="s">
        <v>22</v>
      </c>
    </row>
    <row r="6" spans="2:15" s="6" customFormat="1">
      <c r="B6" s="32">
        <f t="shared" ref="B6:B30" si="2">B5+1</f>
        <v>3</v>
      </c>
      <c r="C6" s="22" t="s">
        <v>46</v>
      </c>
      <c r="D6" s="22" t="s">
        <v>47</v>
      </c>
      <c r="E6" s="22" t="s">
        <v>48</v>
      </c>
      <c r="F6" s="22" t="s">
        <v>5</v>
      </c>
      <c r="G6" s="22" t="s">
        <v>28</v>
      </c>
      <c r="H6" s="22">
        <v>15</v>
      </c>
      <c r="I6" s="22">
        <v>156</v>
      </c>
      <c r="J6" s="23">
        <v>4.8</v>
      </c>
      <c r="K6" s="23">
        <v>5.76</v>
      </c>
      <c r="L6" s="23">
        <f t="shared" si="0"/>
        <v>225</v>
      </c>
      <c r="M6" s="23">
        <v>50</v>
      </c>
      <c r="N6" s="33">
        <f t="shared" si="1"/>
        <v>1173.56</v>
      </c>
      <c r="O6" s="27" t="s">
        <v>29</v>
      </c>
    </row>
    <row r="7" spans="2:15" s="6" customFormat="1">
      <c r="B7" s="32">
        <f t="shared" si="2"/>
        <v>4</v>
      </c>
      <c r="C7" s="22" t="s">
        <v>46</v>
      </c>
      <c r="D7" s="22" t="s">
        <v>49</v>
      </c>
      <c r="E7" s="22" t="s">
        <v>50</v>
      </c>
      <c r="F7" s="22" t="s">
        <v>5</v>
      </c>
      <c r="G7" s="22" t="s">
        <v>28</v>
      </c>
      <c r="H7" s="22">
        <v>146</v>
      </c>
      <c r="I7" s="22">
        <v>3000</v>
      </c>
      <c r="J7" s="23">
        <v>4.8</v>
      </c>
      <c r="K7" s="23">
        <v>5.76</v>
      </c>
      <c r="L7" s="23">
        <f t="shared" si="0"/>
        <v>2190</v>
      </c>
      <c r="M7" s="23">
        <v>50</v>
      </c>
      <c r="N7" s="33">
        <f t="shared" si="1"/>
        <v>19520</v>
      </c>
      <c r="O7" s="27" t="s">
        <v>29</v>
      </c>
    </row>
    <row r="8" spans="2:15" s="6" customFormat="1">
      <c r="B8" s="32">
        <f t="shared" si="2"/>
        <v>5</v>
      </c>
      <c r="C8" s="22" t="s">
        <v>46</v>
      </c>
      <c r="D8" s="22" t="s">
        <v>51</v>
      </c>
      <c r="E8" s="22" t="s">
        <v>52</v>
      </c>
      <c r="F8" s="22" t="s">
        <v>5</v>
      </c>
      <c r="G8" s="22" t="s">
        <v>53</v>
      </c>
      <c r="H8" s="22">
        <v>54</v>
      </c>
      <c r="I8" s="22">
        <v>1000</v>
      </c>
      <c r="J8" s="23">
        <v>4.5</v>
      </c>
      <c r="K8" s="23">
        <v>5.4</v>
      </c>
      <c r="L8" s="23">
        <f t="shared" si="0"/>
        <v>810</v>
      </c>
      <c r="M8" s="23">
        <v>50</v>
      </c>
      <c r="N8" s="33">
        <f t="shared" si="1"/>
        <v>6260</v>
      </c>
      <c r="O8" s="27" t="s">
        <v>54</v>
      </c>
    </row>
    <row r="9" spans="2:15" s="6" customFormat="1">
      <c r="B9" s="32">
        <f t="shared" si="2"/>
        <v>6</v>
      </c>
      <c r="C9" s="22" t="s">
        <v>46</v>
      </c>
      <c r="D9" s="22" t="s">
        <v>55</v>
      </c>
      <c r="E9" s="22" t="s">
        <v>56</v>
      </c>
      <c r="F9" s="22" t="s">
        <v>5</v>
      </c>
      <c r="G9" s="22" t="s">
        <v>57</v>
      </c>
      <c r="H9" s="22">
        <v>32</v>
      </c>
      <c r="I9" s="22">
        <v>823</v>
      </c>
      <c r="J9" s="23">
        <v>3.8</v>
      </c>
      <c r="K9" s="23">
        <v>4.5599999999999996</v>
      </c>
      <c r="L9" s="23">
        <f t="shared" si="0"/>
        <v>480</v>
      </c>
      <c r="M9" s="23">
        <v>50</v>
      </c>
      <c r="N9" s="33">
        <f t="shared" si="1"/>
        <v>4282.8799999999992</v>
      </c>
      <c r="O9" s="27" t="s">
        <v>58</v>
      </c>
    </row>
    <row r="10" spans="2:15" s="6" customFormat="1">
      <c r="B10" s="32">
        <f t="shared" si="2"/>
        <v>7</v>
      </c>
      <c r="C10" s="22" t="s">
        <v>46</v>
      </c>
      <c r="D10" s="22" t="s">
        <v>59</v>
      </c>
      <c r="E10" s="22" t="s">
        <v>60</v>
      </c>
      <c r="F10" s="22" t="s">
        <v>5</v>
      </c>
      <c r="G10" s="22" t="s">
        <v>61</v>
      </c>
      <c r="H10" s="22">
        <v>16</v>
      </c>
      <c r="I10" s="22">
        <v>278</v>
      </c>
      <c r="J10" s="23">
        <v>2.75</v>
      </c>
      <c r="K10" s="23">
        <v>3.3</v>
      </c>
      <c r="L10" s="23">
        <f t="shared" si="0"/>
        <v>240</v>
      </c>
      <c r="M10" s="23">
        <v>50</v>
      </c>
      <c r="N10" s="33">
        <f t="shared" si="1"/>
        <v>1207.4000000000001</v>
      </c>
      <c r="O10" s="27" t="s">
        <v>62</v>
      </c>
    </row>
    <row r="11" spans="2:15" s="6" customFormat="1">
      <c r="B11" s="32">
        <f t="shared" si="2"/>
        <v>8</v>
      </c>
      <c r="C11" s="22" t="s">
        <v>63</v>
      </c>
      <c r="D11" s="22" t="s">
        <v>64</v>
      </c>
      <c r="E11" s="22" t="s">
        <v>65</v>
      </c>
      <c r="F11" s="22" t="s">
        <v>5</v>
      </c>
      <c r="G11" s="22" t="s">
        <v>32</v>
      </c>
      <c r="H11" s="22">
        <v>73</v>
      </c>
      <c r="I11" s="22">
        <v>1500</v>
      </c>
      <c r="J11" s="23">
        <v>4.8</v>
      </c>
      <c r="K11" s="23">
        <v>5.76</v>
      </c>
      <c r="L11" s="23">
        <f t="shared" si="0"/>
        <v>1095</v>
      </c>
      <c r="M11" s="23">
        <v>50</v>
      </c>
      <c r="N11" s="33">
        <f t="shared" si="1"/>
        <v>9785</v>
      </c>
      <c r="O11" s="27" t="s">
        <v>33</v>
      </c>
    </row>
    <row r="12" spans="2:15" s="6" customFormat="1">
      <c r="B12" s="32">
        <f t="shared" si="2"/>
        <v>9</v>
      </c>
      <c r="C12" s="22" t="s">
        <v>63</v>
      </c>
      <c r="D12" s="22" t="s">
        <v>66</v>
      </c>
      <c r="E12" s="22" t="s">
        <v>67</v>
      </c>
      <c r="F12" s="22" t="s">
        <v>5</v>
      </c>
      <c r="G12" s="22" t="s">
        <v>68</v>
      </c>
      <c r="H12" s="22">
        <v>48</v>
      </c>
      <c r="I12" s="22">
        <v>1150</v>
      </c>
      <c r="J12" s="23">
        <v>3.8</v>
      </c>
      <c r="K12" s="23">
        <v>4.5599999999999996</v>
      </c>
      <c r="L12" s="23">
        <f t="shared" si="0"/>
        <v>720</v>
      </c>
      <c r="M12" s="23">
        <v>50</v>
      </c>
      <c r="N12" s="33">
        <f t="shared" si="1"/>
        <v>6014</v>
      </c>
      <c r="O12" s="27" t="s">
        <v>69</v>
      </c>
    </row>
    <row r="13" spans="2:15" s="6" customFormat="1" ht="15" customHeight="1">
      <c r="B13" s="32">
        <f t="shared" si="2"/>
        <v>10</v>
      </c>
      <c r="C13" s="22" t="s">
        <v>63</v>
      </c>
      <c r="D13" s="22" t="s">
        <v>70</v>
      </c>
      <c r="E13" s="22" t="s">
        <v>71</v>
      </c>
      <c r="F13" s="22" t="s">
        <v>5</v>
      </c>
      <c r="G13" s="22" t="s">
        <v>23</v>
      </c>
      <c r="H13" s="22">
        <v>20</v>
      </c>
      <c r="I13" s="22">
        <v>500</v>
      </c>
      <c r="J13" s="23">
        <v>2.75</v>
      </c>
      <c r="K13" s="23">
        <v>3.3</v>
      </c>
      <c r="L13" s="23">
        <f t="shared" si="0"/>
        <v>300</v>
      </c>
      <c r="M13" s="23">
        <v>50</v>
      </c>
      <c r="N13" s="33">
        <f t="shared" si="1"/>
        <v>2000</v>
      </c>
      <c r="O13" s="27" t="s">
        <v>36</v>
      </c>
    </row>
    <row r="14" spans="2:15" s="6" customFormat="1">
      <c r="B14" s="32">
        <f t="shared" si="2"/>
        <v>11</v>
      </c>
      <c r="C14" s="22" t="s">
        <v>63</v>
      </c>
      <c r="D14" s="22" t="s">
        <v>72</v>
      </c>
      <c r="E14" s="22" t="s">
        <v>73</v>
      </c>
      <c r="F14" s="22" t="s">
        <v>5</v>
      </c>
      <c r="G14" s="22" t="s">
        <v>23</v>
      </c>
      <c r="H14" s="22">
        <v>16</v>
      </c>
      <c r="I14" s="22">
        <v>421</v>
      </c>
      <c r="J14" s="23">
        <v>2.75</v>
      </c>
      <c r="K14" s="23">
        <v>3.3</v>
      </c>
      <c r="L14" s="23">
        <f t="shared" si="0"/>
        <v>240</v>
      </c>
      <c r="M14" s="23">
        <v>50</v>
      </c>
      <c r="N14" s="33">
        <f t="shared" si="1"/>
        <v>1679.3</v>
      </c>
      <c r="O14" s="27" t="s">
        <v>74</v>
      </c>
    </row>
    <row r="15" spans="2:15" s="6" customFormat="1">
      <c r="B15" s="32">
        <f t="shared" si="2"/>
        <v>12</v>
      </c>
      <c r="C15" s="22" t="s">
        <v>63</v>
      </c>
      <c r="D15" s="22" t="s">
        <v>75</v>
      </c>
      <c r="E15" s="22" t="s">
        <v>76</v>
      </c>
      <c r="F15" s="22" t="s">
        <v>5</v>
      </c>
      <c r="G15" s="22" t="s">
        <v>23</v>
      </c>
      <c r="H15" s="22">
        <v>20</v>
      </c>
      <c r="I15" s="22">
        <v>600</v>
      </c>
      <c r="J15" s="23">
        <v>2.75</v>
      </c>
      <c r="K15" s="23">
        <v>3.3</v>
      </c>
      <c r="L15" s="23">
        <f t="shared" si="0"/>
        <v>300</v>
      </c>
      <c r="M15" s="23">
        <v>50</v>
      </c>
      <c r="N15" s="33">
        <f t="shared" si="1"/>
        <v>2330</v>
      </c>
      <c r="O15" s="27" t="s">
        <v>77</v>
      </c>
    </row>
    <row r="16" spans="2:15" s="6" customFormat="1">
      <c r="B16" s="32">
        <f t="shared" si="2"/>
        <v>13</v>
      </c>
      <c r="C16" s="22" t="s">
        <v>63</v>
      </c>
      <c r="D16" s="22" t="s">
        <v>78</v>
      </c>
      <c r="E16" s="22" t="s">
        <v>79</v>
      </c>
      <c r="F16" s="22" t="s">
        <v>5</v>
      </c>
      <c r="G16" s="22" t="s">
        <v>80</v>
      </c>
      <c r="H16" s="22">
        <v>63</v>
      </c>
      <c r="I16" s="22">
        <v>1100</v>
      </c>
      <c r="J16" s="23">
        <v>3.8</v>
      </c>
      <c r="K16" s="23">
        <v>4.5599999999999996</v>
      </c>
      <c r="L16" s="23">
        <f t="shared" si="0"/>
        <v>945</v>
      </c>
      <c r="M16" s="23">
        <v>50</v>
      </c>
      <c r="N16" s="33">
        <f t="shared" si="1"/>
        <v>6011</v>
      </c>
      <c r="O16" s="27" t="s">
        <v>81</v>
      </c>
    </row>
    <row r="17" spans="2:15" s="6" customFormat="1">
      <c r="B17" s="32">
        <f t="shared" si="2"/>
        <v>14</v>
      </c>
      <c r="C17" s="22" t="s">
        <v>63</v>
      </c>
      <c r="D17" s="22" t="s">
        <v>82</v>
      </c>
      <c r="E17" s="22" t="s">
        <v>83</v>
      </c>
      <c r="F17" s="22" t="s">
        <v>5</v>
      </c>
      <c r="G17" s="22" t="s">
        <v>24</v>
      </c>
      <c r="H17" s="22">
        <v>35</v>
      </c>
      <c r="I17" s="22">
        <v>900</v>
      </c>
      <c r="J17" s="23">
        <v>3.8</v>
      </c>
      <c r="K17" s="23">
        <v>4.5599999999999996</v>
      </c>
      <c r="L17" s="23">
        <f t="shared" si="0"/>
        <v>525</v>
      </c>
      <c r="M17" s="23">
        <v>50</v>
      </c>
      <c r="N17" s="33">
        <f t="shared" si="1"/>
        <v>4679</v>
      </c>
      <c r="O17" s="27" t="s">
        <v>84</v>
      </c>
    </row>
    <row r="18" spans="2:15" s="6" customFormat="1">
      <c r="B18" s="32">
        <f t="shared" si="2"/>
        <v>15</v>
      </c>
      <c r="C18" s="22" t="s">
        <v>63</v>
      </c>
      <c r="D18" s="22" t="s">
        <v>85</v>
      </c>
      <c r="E18" s="22" t="s">
        <v>86</v>
      </c>
      <c r="F18" s="22" t="s">
        <v>5</v>
      </c>
      <c r="G18" s="22" t="s">
        <v>13</v>
      </c>
      <c r="H18" s="22">
        <v>47</v>
      </c>
      <c r="I18" s="22">
        <v>780</v>
      </c>
      <c r="J18" s="23">
        <v>2.75</v>
      </c>
      <c r="K18" s="23">
        <v>3.3</v>
      </c>
      <c r="L18" s="23">
        <f t="shared" si="0"/>
        <v>705</v>
      </c>
      <c r="M18" s="23">
        <v>50</v>
      </c>
      <c r="N18" s="33">
        <f t="shared" si="1"/>
        <v>3329</v>
      </c>
      <c r="O18" s="27" t="s">
        <v>25</v>
      </c>
    </row>
    <row r="19" spans="2:15" s="6" customFormat="1">
      <c r="B19" s="32">
        <f t="shared" si="2"/>
        <v>16</v>
      </c>
      <c r="C19" s="22" t="s">
        <v>63</v>
      </c>
      <c r="D19" s="22" t="s">
        <v>87</v>
      </c>
      <c r="E19" s="22" t="s">
        <v>88</v>
      </c>
      <c r="F19" s="22" t="s">
        <v>5</v>
      </c>
      <c r="G19" s="22" t="s">
        <v>13</v>
      </c>
      <c r="H19" s="22">
        <v>23</v>
      </c>
      <c r="I19" s="22">
        <v>579</v>
      </c>
      <c r="J19" s="23">
        <v>2.75</v>
      </c>
      <c r="K19" s="23">
        <v>3.3</v>
      </c>
      <c r="L19" s="23">
        <f t="shared" si="0"/>
        <v>345</v>
      </c>
      <c r="M19" s="23">
        <v>50</v>
      </c>
      <c r="N19" s="33">
        <f t="shared" si="1"/>
        <v>2305.6999999999998</v>
      </c>
      <c r="O19" s="27" t="s">
        <v>25</v>
      </c>
    </row>
    <row r="20" spans="2:15" s="6" customFormat="1">
      <c r="B20" s="32">
        <f t="shared" si="2"/>
        <v>17</v>
      </c>
      <c r="C20" s="22" t="s">
        <v>63</v>
      </c>
      <c r="D20" s="22" t="s">
        <v>89</v>
      </c>
      <c r="E20" s="22" t="s">
        <v>90</v>
      </c>
      <c r="F20" s="22" t="s">
        <v>5</v>
      </c>
      <c r="G20" s="22" t="s">
        <v>91</v>
      </c>
      <c r="H20" s="22">
        <v>35</v>
      </c>
      <c r="I20" s="22">
        <v>550</v>
      </c>
      <c r="J20" s="23">
        <v>3.8</v>
      </c>
      <c r="K20" s="23">
        <v>4.5599999999999996</v>
      </c>
      <c r="L20" s="23">
        <f t="shared" si="0"/>
        <v>525</v>
      </c>
      <c r="M20" s="23">
        <v>50</v>
      </c>
      <c r="N20" s="33">
        <f t="shared" si="1"/>
        <v>3083</v>
      </c>
      <c r="O20" s="27" t="s">
        <v>31</v>
      </c>
    </row>
    <row r="21" spans="2:15" s="6" customFormat="1">
      <c r="B21" s="32">
        <f t="shared" si="2"/>
        <v>18</v>
      </c>
      <c r="C21" s="22" t="s">
        <v>63</v>
      </c>
      <c r="D21" s="22" t="s">
        <v>92</v>
      </c>
      <c r="E21" s="22" t="s">
        <v>93</v>
      </c>
      <c r="F21" s="22" t="s">
        <v>5</v>
      </c>
      <c r="G21" s="22" t="s">
        <v>21</v>
      </c>
      <c r="H21" s="22">
        <v>2</v>
      </c>
      <c r="I21" s="24">
        <v>50</v>
      </c>
      <c r="J21" s="23">
        <v>1.5</v>
      </c>
      <c r="K21" s="23">
        <v>1.8</v>
      </c>
      <c r="L21" s="23">
        <f t="shared" si="0"/>
        <v>30</v>
      </c>
      <c r="M21" s="23">
        <v>50</v>
      </c>
      <c r="N21" s="33">
        <f t="shared" si="1"/>
        <v>170</v>
      </c>
      <c r="O21" s="27" t="s">
        <v>22</v>
      </c>
    </row>
    <row r="22" spans="2:15" s="6" customFormat="1">
      <c r="B22" s="32">
        <f t="shared" si="2"/>
        <v>19</v>
      </c>
      <c r="C22" s="22" t="s">
        <v>94</v>
      </c>
      <c r="D22" s="22" t="s">
        <v>95</v>
      </c>
      <c r="E22" s="22" t="s">
        <v>96</v>
      </c>
      <c r="F22" s="22" t="s">
        <v>5</v>
      </c>
      <c r="G22" s="22" t="s">
        <v>97</v>
      </c>
      <c r="H22" s="22">
        <v>25</v>
      </c>
      <c r="I22" s="22">
        <v>460</v>
      </c>
      <c r="J22" s="23">
        <v>1.5</v>
      </c>
      <c r="K22" s="23">
        <v>1.8</v>
      </c>
      <c r="L22" s="23">
        <f t="shared" si="0"/>
        <v>375</v>
      </c>
      <c r="M22" s="23">
        <v>50</v>
      </c>
      <c r="N22" s="33">
        <f t="shared" si="1"/>
        <v>1253</v>
      </c>
      <c r="O22" s="27" t="s">
        <v>98</v>
      </c>
    </row>
    <row r="23" spans="2:15" s="6" customFormat="1">
      <c r="B23" s="32">
        <f t="shared" si="2"/>
        <v>20</v>
      </c>
      <c r="C23" s="22" t="s">
        <v>94</v>
      </c>
      <c r="D23" s="22" t="s">
        <v>99</v>
      </c>
      <c r="E23" s="22" t="s">
        <v>100</v>
      </c>
      <c r="F23" s="22" t="s">
        <v>5</v>
      </c>
      <c r="G23" s="22" t="s">
        <v>34</v>
      </c>
      <c r="H23" s="22">
        <v>145</v>
      </c>
      <c r="I23" s="22">
        <v>3230</v>
      </c>
      <c r="J23" s="23">
        <v>2.75</v>
      </c>
      <c r="K23" s="23">
        <v>3.3</v>
      </c>
      <c r="L23" s="23">
        <f t="shared" si="0"/>
        <v>2175</v>
      </c>
      <c r="M23" s="23">
        <v>50</v>
      </c>
      <c r="N23" s="33">
        <f t="shared" si="1"/>
        <v>12884</v>
      </c>
      <c r="O23" s="27" t="s">
        <v>35</v>
      </c>
    </row>
    <row r="24" spans="2:15" s="6" customFormat="1">
      <c r="B24" s="32">
        <f t="shared" si="2"/>
        <v>21</v>
      </c>
      <c r="C24" s="22" t="s">
        <v>94</v>
      </c>
      <c r="D24" s="22" t="s">
        <v>101</v>
      </c>
      <c r="E24" s="22" t="s">
        <v>102</v>
      </c>
      <c r="F24" s="22" t="s">
        <v>5</v>
      </c>
      <c r="G24" s="22" t="s">
        <v>19</v>
      </c>
      <c r="H24" s="22">
        <v>131</v>
      </c>
      <c r="I24" s="22">
        <v>3550</v>
      </c>
      <c r="J24" s="23">
        <v>1.5</v>
      </c>
      <c r="K24" s="23">
        <v>1.8</v>
      </c>
      <c r="L24" s="23">
        <f t="shared" si="0"/>
        <v>1965</v>
      </c>
      <c r="M24" s="23">
        <v>50</v>
      </c>
      <c r="N24" s="33">
        <f t="shared" si="1"/>
        <v>8405</v>
      </c>
      <c r="O24" s="27" t="s">
        <v>20</v>
      </c>
    </row>
    <row r="25" spans="2:15" s="6" customFormat="1">
      <c r="B25" s="32">
        <f t="shared" si="2"/>
        <v>22</v>
      </c>
      <c r="C25" s="22" t="s">
        <v>94</v>
      </c>
      <c r="D25" s="22" t="s">
        <v>103</v>
      </c>
      <c r="E25" s="22" t="s">
        <v>104</v>
      </c>
      <c r="F25" s="22" t="s">
        <v>5</v>
      </c>
      <c r="G25" s="22" t="s">
        <v>19</v>
      </c>
      <c r="H25" s="22">
        <v>21</v>
      </c>
      <c r="I25" s="22">
        <v>400</v>
      </c>
      <c r="J25" s="23">
        <v>1.5</v>
      </c>
      <c r="K25" s="23">
        <v>1.8</v>
      </c>
      <c r="L25" s="23">
        <f t="shared" si="0"/>
        <v>315</v>
      </c>
      <c r="M25" s="23">
        <v>50</v>
      </c>
      <c r="N25" s="33">
        <f t="shared" si="1"/>
        <v>1085</v>
      </c>
      <c r="O25" s="27" t="s">
        <v>20</v>
      </c>
    </row>
    <row r="26" spans="2:15" s="6" customFormat="1">
      <c r="B26" s="32">
        <f t="shared" si="2"/>
        <v>23</v>
      </c>
      <c r="C26" s="22" t="s">
        <v>94</v>
      </c>
      <c r="D26" s="22" t="s">
        <v>105</v>
      </c>
      <c r="E26" s="22" t="s">
        <v>106</v>
      </c>
      <c r="F26" s="22" t="s">
        <v>5</v>
      </c>
      <c r="G26" s="22" t="s">
        <v>26</v>
      </c>
      <c r="H26" s="22">
        <v>17</v>
      </c>
      <c r="I26" s="22">
        <v>388</v>
      </c>
      <c r="J26" s="23">
        <v>1.5</v>
      </c>
      <c r="K26" s="23">
        <v>1.8</v>
      </c>
      <c r="L26" s="23">
        <f t="shared" si="0"/>
        <v>255</v>
      </c>
      <c r="M26" s="23">
        <v>50</v>
      </c>
      <c r="N26" s="33">
        <f t="shared" si="1"/>
        <v>1003.4</v>
      </c>
      <c r="O26" s="27" t="s">
        <v>30</v>
      </c>
    </row>
    <row r="27" spans="2:15" s="6" customFormat="1">
      <c r="B27" s="32">
        <f t="shared" si="2"/>
        <v>24</v>
      </c>
      <c r="C27" s="22" t="s">
        <v>94</v>
      </c>
      <c r="D27" s="22" t="s">
        <v>107</v>
      </c>
      <c r="E27" s="22" t="s">
        <v>108</v>
      </c>
      <c r="F27" s="22" t="s">
        <v>5</v>
      </c>
      <c r="G27" s="22" t="s">
        <v>109</v>
      </c>
      <c r="H27" s="22">
        <v>8</v>
      </c>
      <c r="I27" s="22">
        <v>64</v>
      </c>
      <c r="J27" s="23">
        <v>2.75</v>
      </c>
      <c r="K27" s="23">
        <v>3.3</v>
      </c>
      <c r="L27" s="23">
        <f t="shared" si="0"/>
        <v>120</v>
      </c>
      <c r="M27" s="23">
        <v>50</v>
      </c>
      <c r="N27" s="33">
        <f t="shared" si="1"/>
        <v>381.2</v>
      </c>
      <c r="O27" s="27" t="s">
        <v>110</v>
      </c>
    </row>
    <row r="28" spans="2:15" s="6" customFormat="1">
      <c r="B28" s="32">
        <f t="shared" si="2"/>
        <v>25</v>
      </c>
      <c r="C28" s="22" t="s">
        <v>94</v>
      </c>
      <c r="D28" s="22" t="s">
        <v>111</v>
      </c>
      <c r="E28" s="22" t="s">
        <v>112</v>
      </c>
      <c r="F28" s="22" t="s">
        <v>5</v>
      </c>
      <c r="G28" s="22" t="s">
        <v>61</v>
      </c>
      <c r="H28" s="22">
        <v>10</v>
      </c>
      <c r="I28" s="22">
        <v>100</v>
      </c>
      <c r="J28" s="23">
        <v>2.75</v>
      </c>
      <c r="K28" s="23">
        <v>3.3</v>
      </c>
      <c r="L28" s="23">
        <f t="shared" si="0"/>
        <v>150</v>
      </c>
      <c r="M28" s="23">
        <v>50</v>
      </c>
      <c r="N28" s="33">
        <f t="shared" si="1"/>
        <v>530</v>
      </c>
      <c r="O28" s="27" t="s">
        <v>62</v>
      </c>
    </row>
    <row r="29" spans="2:15" s="6" customFormat="1">
      <c r="B29" s="32">
        <f t="shared" si="2"/>
        <v>26</v>
      </c>
      <c r="C29" s="22" t="s">
        <v>116</v>
      </c>
      <c r="D29" s="22" t="s">
        <v>117</v>
      </c>
      <c r="E29" s="22" t="s">
        <v>118</v>
      </c>
      <c r="F29" s="22" t="s">
        <v>5</v>
      </c>
      <c r="G29" s="22" t="s">
        <v>19</v>
      </c>
      <c r="H29" s="22">
        <v>3</v>
      </c>
      <c r="I29" s="22">
        <v>66</v>
      </c>
      <c r="J29" s="23">
        <v>1.5</v>
      </c>
      <c r="K29" s="23">
        <v>1.8</v>
      </c>
      <c r="L29" s="23">
        <f t="shared" si="0"/>
        <v>45</v>
      </c>
      <c r="M29" s="23">
        <v>50</v>
      </c>
      <c r="N29" s="33">
        <f t="shared" si="1"/>
        <v>213.8</v>
      </c>
      <c r="O29" s="27" t="s">
        <v>20</v>
      </c>
    </row>
    <row r="30" spans="2:15" s="6" customFormat="1" ht="15.75" thickBot="1">
      <c r="B30" s="32">
        <f t="shared" si="2"/>
        <v>27</v>
      </c>
      <c r="C30" s="35" t="s">
        <v>119</v>
      </c>
      <c r="D30" s="35" t="s">
        <v>120</v>
      </c>
      <c r="E30" s="35" t="s">
        <v>121</v>
      </c>
      <c r="F30" s="35" t="s">
        <v>5</v>
      </c>
      <c r="G30" s="35" t="s">
        <v>23</v>
      </c>
      <c r="H30" s="35">
        <v>15</v>
      </c>
      <c r="I30" s="35">
        <v>377</v>
      </c>
      <c r="J30" s="36">
        <v>2.75</v>
      </c>
      <c r="K30" s="36">
        <v>3.3</v>
      </c>
      <c r="L30" s="36">
        <f t="shared" si="0"/>
        <v>225</v>
      </c>
      <c r="M30" s="36">
        <v>50</v>
      </c>
      <c r="N30" s="37">
        <f t="shared" si="1"/>
        <v>1519.1</v>
      </c>
      <c r="O30" s="27" t="s">
        <v>77</v>
      </c>
    </row>
    <row r="31" spans="2:15" s="6" customFormat="1" ht="15.75" thickBot="1">
      <c r="B31" s="52" t="s">
        <v>123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20">
        <f>ROUND(SUM(N4:N30),0)</f>
        <v>103927</v>
      </c>
      <c r="O31" s="21"/>
    </row>
    <row r="32" spans="2:15" s="6" customFormat="1" ht="15.75" thickBot="1">
      <c r="B32" s="25"/>
      <c r="C32"/>
      <c r="D32"/>
      <c r="E32"/>
      <c r="F32"/>
      <c r="G32"/>
      <c r="H32" s="7">
        <f>SUM(H4:H30)</f>
        <v>1053</v>
      </c>
      <c r="I32" s="34">
        <f>SUM(I4:I30)</f>
        <v>22737</v>
      </c>
      <c r="J32" s="26"/>
      <c r="K32" s="26"/>
      <c r="L32" s="26"/>
      <c r="M32" s="26"/>
      <c r="N32" s="26"/>
      <c r="O32"/>
    </row>
    <row r="33" spans="2:16" s="3" customFormat="1" ht="33" customHeight="1" thickBot="1">
      <c r="B33" s="41" t="s">
        <v>37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P33" s="4"/>
    </row>
    <row r="34" spans="2:16" s="3" customFormat="1" ht="45" customHeight="1" thickBot="1">
      <c r="B34" s="38" t="s">
        <v>15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0"/>
    </row>
  </sheetData>
  <sortState ref="C4:M18">
    <sortCondition ref="C4:C18"/>
    <sortCondition ref="D4:D18"/>
  </sortState>
  <mergeCells count="7">
    <mergeCell ref="B34:N34"/>
    <mergeCell ref="B33:N33"/>
    <mergeCell ref="I1:N1"/>
    <mergeCell ref="I2:N2"/>
    <mergeCell ref="B1:H1"/>
    <mergeCell ref="B2:H2"/>
    <mergeCell ref="B31:M31"/>
  </mergeCells>
  <conditionalFormatting sqref="E33:E1048576 E1:E2">
    <cfRule type="duplicateValues" dxfId="4" priority="10"/>
  </conditionalFormatting>
  <conditionalFormatting sqref="D3">
    <cfRule type="duplicateValues" dxfId="3" priority="146"/>
  </conditionalFormatting>
  <conditionalFormatting sqref="E3">
    <cfRule type="duplicateValues" dxfId="2" priority="147"/>
  </conditionalFormatting>
  <pageMargins left="0.25" right="0.11811023622047245" top="0.71" bottom="0.65" header="0.39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"/>
  <sheetViews>
    <sheetView workbookViewId="0">
      <selection activeCell="G17" sqref="G17"/>
    </sheetView>
  </sheetViews>
  <sheetFormatPr defaultRowHeight="15"/>
  <cols>
    <col min="2" max="2" width="3.42578125" bestFit="1" customWidth="1"/>
    <col min="3" max="3" width="9.7109375" bestFit="1" customWidth="1"/>
    <col min="4" max="4" width="11.7109375" bestFit="1" customWidth="1"/>
    <col min="5" max="5" width="8.7109375" bestFit="1" customWidth="1"/>
    <col min="6" max="6" width="6.42578125" bestFit="1" customWidth="1"/>
    <col min="7" max="7" width="13.140625" bestFit="1" customWidth="1"/>
    <col min="8" max="8" width="5.42578125" bestFit="1" customWidth="1"/>
    <col min="9" max="9" width="8.28515625" bestFit="1" customWidth="1"/>
    <col min="10" max="10" width="5.42578125" bestFit="1" customWidth="1"/>
    <col min="11" max="11" width="9" bestFit="1" customWidth="1"/>
    <col min="12" max="12" width="7.140625" bestFit="1" customWidth="1"/>
    <col min="13" max="13" width="6.42578125" bestFit="1" customWidth="1"/>
    <col min="14" max="14" width="6.5703125" bestFit="1" customWidth="1"/>
    <col min="15" max="15" width="20.7109375" bestFit="1" customWidth="1"/>
  </cols>
  <sheetData>
    <row r="1" spans="2:16" ht="15.75" thickBot="1"/>
    <row r="2" spans="2:16" ht="30.75" thickBot="1">
      <c r="B2" s="13" t="s">
        <v>9</v>
      </c>
      <c r="C2" s="14" t="s">
        <v>1</v>
      </c>
      <c r="D2" s="14" t="s">
        <v>10</v>
      </c>
      <c r="E2" s="19" t="s">
        <v>12</v>
      </c>
      <c r="F2" s="14" t="s">
        <v>2</v>
      </c>
      <c r="G2" s="14" t="s">
        <v>3</v>
      </c>
      <c r="H2" s="14" t="s">
        <v>4</v>
      </c>
      <c r="I2" s="14" t="s">
        <v>0</v>
      </c>
      <c r="J2" s="15" t="s">
        <v>17</v>
      </c>
      <c r="K2" s="15" t="s">
        <v>18</v>
      </c>
      <c r="L2" s="16" t="s">
        <v>6</v>
      </c>
      <c r="M2" s="16" t="s">
        <v>7</v>
      </c>
      <c r="N2" s="17" t="s">
        <v>8</v>
      </c>
      <c r="O2" s="18" t="s">
        <v>14</v>
      </c>
    </row>
    <row r="3" spans="2:16">
      <c r="B3" s="8">
        <v>26</v>
      </c>
      <c r="C3" s="9" t="s">
        <v>113</v>
      </c>
      <c r="D3" s="9" t="s">
        <v>114</v>
      </c>
      <c r="E3" s="9" t="s">
        <v>115</v>
      </c>
      <c r="F3" s="9" t="s">
        <v>5</v>
      </c>
      <c r="G3" s="9" t="s">
        <v>26</v>
      </c>
      <c r="H3" s="9">
        <v>24</v>
      </c>
      <c r="I3" s="9">
        <v>216</v>
      </c>
      <c r="J3" s="10">
        <v>1.5</v>
      </c>
      <c r="K3" s="10">
        <v>1.8</v>
      </c>
      <c r="L3" s="10">
        <v>360</v>
      </c>
      <c r="M3" s="10">
        <v>50</v>
      </c>
      <c r="N3" s="11">
        <v>798.8</v>
      </c>
      <c r="O3" s="12" t="s">
        <v>27</v>
      </c>
      <c r="P3" t="s">
        <v>122</v>
      </c>
    </row>
  </sheetData>
  <conditionalFormatting sqref="D2">
    <cfRule type="duplicateValues" dxfId="1" priority="1"/>
  </conditionalFormatting>
  <conditionalFormatting sqref="E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Sheet1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2026-05-08T12:28:54Z</cp:lastPrinted>
  <dcterms:created xsi:type="dcterms:W3CDTF">2023-10-09T12:38:08Z</dcterms:created>
  <dcterms:modified xsi:type="dcterms:W3CDTF">2026-06-10T07:52:21Z</dcterms:modified>
</cp:coreProperties>
</file>