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2" i="1"/>
  <c r="G12"/>
  <c r="M8"/>
  <c r="M9"/>
  <c r="M4"/>
  <c r="M6"/>
  <c r="J5"/>
  <c r="J6"/>
  <c r="J7"/>
  <c r="J8"/>
  <c r="J4"/>
  <c r="I5"/>
  <c r="M5" s="1"/>
  <c r="I7"/>
  <c r="M7" s="1"/>
  <c r="I4"/>
</calcChain>
</file>

<file path=xl/sharedStrings.xml><?xml version="1.0" encoding="utf-8"?>
<sst xmlns="http://schemas.openxmlformats.org/spreadsheetml/2006/main" count="44" uniqueCount="39">
  <si>
    <t>INVOICE
ATC LOGISTICS,,8984191006
GST No:21CHVPB1842D2ZQ</t>
  </si>
  <si>
    <t>DD</t>
  </si>
  <si>
    <t>07/11/2024</t>
  </si>
  <si>
    <t>0505</t>
  </si>
  <si>
    <t>08/11/2024</t>
  </si>
  <si>
    <t>0513</t>
  </si>
  <si>
    <t>16/11/2024</t>
  </si>
  <si>
    <t>0529</t>
  </si>
  <si>
    <t>22/11/2024</t>
  </si>
  <si>
    <t>565</t>
  </si>
  <si>
    <t>23/11/2024</t>
  </si>
  <si>
    <t>1725</t>
  </si>
  <si>
    <t>Thanking you for your business.
ATC LOGISTICS</t>
  </si>
  <si>
    <t>/BHA/00417</t>
  </si>
  <si>
    <t>/BHA/00422</t>
  </si>
  <si>
    <t>/BHA/00434</t>
  </si>
  <si>
    <t>/BHA/00438</t>
  </si>
  <si>
    <t>/BHA/00442</t>
  </si>
  <si>
    <t>ROURKELA</t>
  </si>
  <si>
    <t>BALIGUDA</t>
  </si>
  <si>
    <t>BRAHMAGIRI</t>
  </si>
  <si>
    <t>BBSR</t>
  </si>
  <si>
    <t>SL</t>
  </si>
  <si>
    <t>DATE</t>
  </si>
  <si>
    <t>LR NO</t>
  </si>
  <si>
    <t>FROM</t>
  </si>
  <si>
    <t>TO</t>
  </si>
  <si>
    <t>INV NO</t>
  </si>
  <si>
    <t>CASE</t>
  </si>
  <si>
    <t>WEIGHT</t>
  </si>
  <si>
    <t xml:space="preserve">MULTIPLEX AGRICARE PRIVATE LTD
Address:LANE NO-06 84, BAPUJI NAGAR,BHUBANESWAR
751009,ODISHA,9861165165
GST No:21AABCM2333E1Z9
</t>
  </si>
  <si>
    <t>RATE</t>
  </si>
  <si>
    <t>HAM</t>
  </si>
  <si>
    <t>LR</t>
  </si>
  <si>
    <t>AMOUNT</t>
  </si>
  <si>
    <t>(RUPEES SEVEN THOUSAND NINE HUNDRED SEVENTY NINE ONLY)</t>
  </si>
  <si>
    <t xml:space="preserve">Bill Date:11/30/2024
Bill NO : 3688
Total Amount:7979.00
</t>
  </si>
  <si>
    <t>Kindly, verify &amp; confirm within 7 days, else GST will be filed by 20th DEC, 2024. 
GST to be paid by Consignor under Reverse Charge Mechanism(RCM) as per GST.</t>
  </si>
  <si>
    <t xml:space="preserve">RABINGIA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</si>
</sst>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104775</xdr:rowOff>
    </xdr:from>
    <xdr:to>
      <xdr:col>7</xdr:col>
      <xdr:colOff>533400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04775"/>
          <a:ext cx="41338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P5" sqref="P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42578125" style="1" bestFit="1" customWidth="1"/>
    <col min="4" max="4" width="6.42578125" style="1" bestFit="1" customWidth="1"/>
    <col min="5" max="5" width="12.42578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4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9"/>
      <c r="B1" s="20"/>
      <c r="C1" s="20"/>
      <c r="D1" s="20"/>
      <c r="E1" s="20"/>
      <c r="F1" s="20"/>
      <c r="G1" s="20"/>
      <c r="H1" s="20"/>
      <c r="I1" s="21"/>
      <c r="J1" s="22" t="s">
        <v>0</v>
      </c>
      <c r="K1" s="22"/>
      <c r="L1" s="22"/>
      <c r="M1" s="22"/>
    </row>
    <row r="2" spans="1:13" ht="72.75" customHeight="1">
      <c r="A2" s="19" t="s">
        <v>30</v>
      </c>
      <c r="B2" s="20"/>
      <c r="C2" s="20"/>
      <c r="D2" s="20"/>
      <c r="E2" s="20"/>
      <c r="F2" s="20"/>
      <c r="G2" s="20"/>
      <c r="H2" s="20"/>
      <c r="I2" s="21"/>
      <c r="J2" s="22" t="s">
        <v>36</v>
      </c>
      <c r="K2" s="22"/>
      <c r="L2" s="22"/>
      <c r="M2" s="22"/>
    </row>
    <row r="3" spans="1:13" s="11" customForma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10" t="s">
        <v>31</v>
      </c>
      <c r="J3" s="10" t="s">
        <v>32</v>
      </c>
      <c r="K3" s="10" t="s">
        <v>1</v>
      </c>
      <c r="L3" s="10" t="s">
        <v>33</v>
      </c>
      <c r="M3" s="10" t="s">
        <v>34</v>
      </c>
    </row>
    <row r="4" spans="1:13">
      <c r="A4" s="4">
        <v>1</v>
      </c>
      <c r="B4" s="4" t="s">
        <v>2</v>
      </c>
      <c r="C4" s="4" t="s">
        <v>13</v>
      </c>
      <c r="D4" s="9" t="s">
        <v>21</v>
      </c>
      <c r="E4" s="4" t="s">
        <v>18</v>
      </c>
      <c r="F4" s="4" t="s">
        <v>3</v>
      </c>
      <c r="G4" s="4">
        <v>52</v>
      </c>
      <c r="H4" s="4">
        <v>1000</v>
      </c>
      <c r="I4" s="6">
        <f>VLOOKUP(E4,'[1]KARNATAKA MULTIPLEX'!$C$6:$E$76,3,FALSE)</f>
        <v>2.7499999999999996</v>
      </c>
      <c r="J4" s="6">
        <f>G4*2</f>
        <v>104</v>
      </c>
      <c r="K4" s="6">
        <v>0</v>
      </c>
      <c r="L4" s="6">
        <v>45</v>
      </c>
      <c r="M4" s="6">
        <f>H4*I4+J4+K4+L4</f>
        <v>2898.9999999999995</v>
      </c>
    </row>
    <row r="5" spans="1:13">
      <c r="A5" s="4">
        <v>2</v>
      </c>
      <c r="B5" s="4" t="s">
        <v>4</v>
      </c>
      <c r="C5" s="4" t="s">
        <v>14</v>
      </c>
      <c r="D5" s="9" t="s">
        <v>21</v>
      </c>
      <c r="E5" s="4" t="s">
        <v>19</v>
      </c>
      <c r="F5" s="4" t="s">
        <v>5</v>
      </c>
      <c r="G5" s="4">
        <v>8</v>
      </c>
      <c r="H5" s="4">
        <v>100</v>
      </c>
      <c r="I5" s="6">
        <f>VLOOKUP(E5,'[1]KARNATAKA MULTIPLEX'!$C$6:$E$76,3,FALSE)</f>
        <v>5.35</v>
      </c>
      <c r="J5" s="6">
        <f t="shared" ref="J5:J8" si="0">G5*2</f>
        <v>16</v>
      </c>
      <c r="K5" s="6">
        <v>0</v>
      </c>
      <c r="L5" s="6">
        <v>45</v>
      </c>
      <c r="M5" s="6">
        <f t="shared" ref="M5:M7" si="1">H5*I5+J5+K5+L5</f>
        <v>596</v>
      </c>
    </row>
    <row r="6" spans="1:13">
      <c r="A6" s="4">
        <v>3</v>
      </c>
      <c r="B6" s="4" t="s">
        <v>6</v>
      </c>
      <c r="C6" s="4" t="s">
        <v>15</v>
      </c>
      <c r="D6" s="9" t="s">
        <v>21</v>
      </c>
      <c r="E6" s="12" t="s">
        <v>38</v>
      </c>
      <c r="F6" s="4" t="s">
        <v>7</v>
      </c>
      <c r="G6" s="4">
        <v>23</v>
      </c>
      <c r="H6" s="4">
        <v>250</v>
      </c>
      <c r="I6" s="6">
        <v>3.5</v>
      </c>
      <c r="J6" s="6">
        <f t="shared" si="0"/>
        <v>46</v>
      </c>
      <c r="K6" s="6">
        <v>0</v>
      </c>
      <c r="L6" s="6">
        <v>45</v>
      </c>
      <c r="M6" s="6">
        <f t="shared" si="1"/>
        <v>966</v>
      </c>
    </row>
    <row r="7" spans="1:13">
      <c r="A7" s="4">
        <v>4</v>
      </c>
      <c r="B7" s="4" t="s">
        <v>8</v>
      </c>
      <c r="C7" s="4" t="s">
        <v>16</v>
      </c>
      <c r="D7" s="9" t="s">
        <v>21</v>
      </c>
      <c r="E7" s="4" t="s">
        <v>20</v>
      </c>
      <c r="F7" s="4" t="s">
        <v>9</v>
      </c>
      <c r="G7" s="4">
        <v>12</v>
      </c>
      <c r="H7" s="4">
        <v>250</v>
      </c>
      <c r="I7" s="6">
        <f>VLOOKUP(E7,'[1]KARNATAKA MULTIPLEX'!$C$6:$E$76,3,FALSE)</f>
        <v>2.8499999999999996</v>
      </c>
      <c r="J7" s="6">
        <f t="shared" si="0"/>
        <v>24</v>
      </c>
      <c r="K7" s="6">
        <v>0</v>
      </c>
      <c r="L7" s="6">
        <v>45</v>
      </c>
      <c r="M7" s="6">
        <f t="shared" si="1"/>
        <v>781.49999999999989</v>
      </c>
    </row>
    <row r="8" spans="1:13">
      <c r="A8" s="4">
        <v>5</v>
      </c>
      <c r="B8" s="4" t="s">
        <v>10</v>
      </c>
      <c r="C8" s="4" t="s">
        <v>17</v>
      </c>
      <c r="D8" s="9" t="s">
        <v>21</v>
      </c>
      <c r="E8" s="12" t="s">
        <v>38</v>
      </c>
      <c r="F8" s="4" t="s">
        <v>11</v>
      </c>
      <c r="G8" s="4">
        <v>33</v>
      </c>
      <c r="H8" s="4">
        <v>750</v>
      </c>
      <c r="I8" s="6">
        <v>3.5</v>
      </c>
      <c r="J8" s="6">
        <f t="shared" si="0"/>
        <v>66</v>
      </c>
      <c r="K8" s="6">
        <v>0</v>
      </c>
      <c r="L8" s="6">
        <v>45</v>
      </c>
      <c r="M8" s="6">
        <f>H8*I8+J8+K8+L8</f>
        <v>2736</v>
      </c>
    </row>
    <row r="9" spans="1:13" s="3" customFormat="1">
      <c r="A9" s="13" t="s">
        <v>35</v>
      </c>
      <c r="B9" s="14"/>
      <c r="C9" s="14"/>
      <c r="D9" s="14"/>
      <c r="E9" s="14"/>
      <c r="F9" s="14"/>
      <c r="G9" s="14"/>
      <c r="H9" s="14"/>
      <c r="I9" s="15"/>
      <c r="J9" s="15"/>
      <c r="K9" s="15"/>
      <c r="L9" s="16"/>
      <c r="M9" s="7">
        <f>ROUND(SUM(M4:M8),0)</f>
        <v>7979</v>
      </c>
    </row>
    <row r="10" spans="1:13" s="3" customFormat="1" ht="30" customHeight="1">
      <c r="A10" s="17" t="s">
        <v>37</v>
      </c>
      <c r="B10" s="17"/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</row>
    <row r="11" spans="1:13" s="3" customFormat="1" ht="30" customHeight="1">
      <c r="A11" s="17" t="s">
        <v>12</v>
      </c>
      <c r="B11" s="17"/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</row>
    <row r="12" spans="1:13">
      <c r="G12" s="8">
        <f>SUM(G4:G8)</f>
        <v>128</v>
      </c>
      <c r="H12" s="8">
        <f>SUM(H4:H8)</f>
        <v>2350</v>
      </c>
    </row>
  </sheetData>
  <mergeCells count="7">
    <mergeCell ref="A9:L9"/>
    <mergeCell ref="A10:M10"/>
    <mergeCell ref="A11:M11"/>
    <mergeCell ref="A1:I1"/>
    <mergeCell ref="A2:I2"/>
    <mergeCell ref="J1:M1"/>
    <mergeCell ref="J2:M2"/>
  </mergeCells>
  <pageMargins left="0.3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2024-12-08T03:30:44Z</cp:lastPrinted>
  <dcterms:created xsi:type="dcterms:W3CDTF">2024-12-04T10:16:45Z</dcterms:created>
  <dcterms:modified xsi:type="dcterms:W3CDTF">2024-12-08T04:11:34Z</dcterms:modified>
</cp:coreProperties>
</file>