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Invoice!$I$1:$I$19</definedName>
  </definedNames>
  <calcPr calcId="144525"/>
</workbook>
</file>

<file path=xl/calcChain.xml><?xml version="1.0" encoding="utf-8"?>
<calcChain xmlns="http://schemas.openxmlformats.org/spreadsheetml/2006/main">
  <c r="H20" i="1" l="1"/>
  <c r="G20" i="1"/>
  <c r="J5" i="1"/>
  <c r="J6" i="1"/>
  <c r="L6" i="1" s="1"/>
  <c r="J7" i="1"/>
  <c r="L7" i="1" s="1"/>
  <c r="J8" i="1"/>
  <c r="J9" i="1"/>
  <c r="L9" i="1" s="1"/>
  <c r="J10" i="1"/>
  <c r="J11" i="1"/>
  <c r="J12" i="1"/>
  <c r="L12" i="1" s="1"/>
  <c r="J13" i="1"/>
  <c r="L13" i="1" s="1"/>
  <c r="J14" i="1"/>
  <c r="J15" i="1"/>
  <c r="J16" i="1"/>
  <c r="J4" i="1"/>
  <c r="I11" i="1" l="1"/>
  <c r="L11" i="1" s="1"/>
  <c r="I4" i="1"/>
  <c r="L4" i="1" s="1"/>
  <c r="I5" i="1" l="1"/>
  <c r="L5" i="1" s="1"/>
  <c r="I8" i="1"/>
  <c r="L8" i="1" s="1"/>
  <c r="I10" i="1"/>
  <c r="L10" i="1" s="1"/>
  <c r="I14" i="1"/>
  <c r="L14" i="1" s="1"/>
  <c r="I15" i="1"/>
  <c r="L15" i="1" s="1"/>
  <c r="I16" i="1"/>
  <c r="L16" i="1" s="1"/>
  <c r="L17" i="1" l="1"/>
</calcChain>
</file>

<file path=xl/sharedStrings.xml><?xml version="1.0" encoding="utf-8"?>
<sst xmlns="http://schemas.openxmlformats.org/spreadsheetml/2006/main" count="83" uniqueCount="62">
  <si>
    <t>INVOICE
PRAGATI LOGISTICS,SAMANTA SAHI KHUNTIA LANE,8984191006
GST No:21AGHPB9356M1Z9</t>
  </si>
  <si>
    <t>Date</t>
  </si>
  <si>
    <t>DD</t>
  </si>
  <si>
    <t>Amount</t>
  </si>
  <si>
    <t>15/7/2023</t>
  </si>
  <si>
    <t>416</t>
  </si>
  <si>
    <t>419</t>
  </si>
  <si>
    <t>18/7/2023</t>
  </si>
  <si>
    <t>424</t>
  </si>
  <si>
    <t>425</t>
  </si>
  <si>
    <t>426</t>
  </si>
  <si>
    <t>17/7/2023</t>
  </si>
  <si>
    <t>428</t>
  </si>
  <si>
    <t>24/7/2023</t>
  </si>
  <si>
    <t>448</t>
  </si>
  <si>
    <t>451</t>
  </si>
  <si>
    <t>449</t>
  </si>
  <si>
    <t>27/7/2023</t>
  </si>
  <si>
    <t>467</t>
  </si>
  <si>
    <t>28/7/2023</t>
  </si>
  <si>
    <t>469</t>
  </si>
  <si>
    <t>466</t>
  </si>
  <si>
    <t>29/7/2023</t>
  </si>
  <si>
    <t>474</t>
  </si>
  <si>
    <t>Kindly, verify &amp; confirm within 7 days, else GST will be filed by 20th July, 2023. 
GST to be paid by Consignor under Reverse Charge Mechanism(RCM) as per GST.</t>
  </si>
  <si>
    <t>Thanking you for your business.
PRAGATI LOGISTICS</t>
  </si>
  <si>
    <t>Sl</t>
  </si>
  <si>
    <t>PL/JA/09009</t>
  </si>
  <si>
    <t>PL/JA/09059</t>
  </si>
  <si>
    <t>PL/JA/09180</t>
  </si>
  <si>
    <t>PL/JA/09182</t>
  </si>
  <si>
    <t>PL/JA/09183</t>
  </si>
  <si>
    <t>PL/JA/09190</t>
  </si>
  <si>
    <t>PL/JA/09721</t>
  </si>
  <si>
    <t>PL/JA/09735</t>
  </si>
  <si>
    <t>PL/JA/09750</t>
  </si>
  <si>
    <t>PL/JA/10082</t>
  </si>
  <si>
    <t>PL/JA/10137</t>
  </si>
  <si>
    <t>PL/JA/10153</t>
  </si>
  <si>
    <t>PL/JA/10197</t>
  </si>
  <si>
    <t xml:space="preserve">LR No </t>
  </si>
  <si>
    <t>RAYAGADA</t>
  </si>
  <si>
    <t>ROURKELA</t>
  </si>
  <si>
    <t>BALICHANDRAPUR</t>
  </si>
  <si>
    <t>ANGUL</t>
  </si>
  <si>
    <t>JAJPUR TOWN</t>
  </si>
  <si>
    <t>BALASORE</t>
  </si>
  <si>
    <t>BARAGARH</t>
  </si>
  <si>
    <t>PATTAMUNDAI</t>
  </si>
  <si>
    <t>BOLANGIR</t>
  </si>
  <si>
    <t>TALCHER</t>
  </si>
  <si>
    <t>CTC</t>
  </si>
  <si>
    <t>FROM</t>
  </si>
  <si>
    <t>TO</t>
  </si>
  <si>
    <t>INV NO</t>
  </si>
  <si>
    <t>CASE</t>
  </si>
  <si>
    <t>WEIGHT</t>
  </si>
  <si>
    <t xml:space="preserve">S K TRADING
Address: PLOT NO.5,KHATA NO. 206 BHATIMUNDA,TANGI-754022 ODISHA,9437442781
GST No:21DLCPS3658N1ZO
</t>
  </si>
  <si>
    <t>LR</t>
  </si>
  <si>
    <t>RATE</t>
  </si>
  <si>
    <t>(RUPEES SIX THOUSAND EIGHT HUNDRED TWENTY FOUR ONLY)</t>
  </si>
  <si>
    <t>Bill Date: 31/07/2023
Bill #:Inv-13713/23-24
Total Amount:6824.00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</si>
</sst>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4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7</xdr:col>
      <xdr:colOff>180975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47625"/>
          <a:ext cx="4057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3/PAID%20BILL%20APRIL/S%20K%20TRAD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3/PAID%20BILL%20MAY/S%20K%20TRADINGS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PATTAMUNDAI</v>
          </cell>
          <cell r="F4" t="str">
            <v>1520</v>
          </cell>
          <cell r="G4">
            <v>10</v>
          </cell>
          <cell r="H4">
            <v>80</v>
          </cell>
          <cell r="I4">
            <v>2</v>
          </cell>
        </row>
        <row r="5">
          <cell r="E5" t="str">
            <v>RAYAGADA</v>
          </cell>
          <cell r="F5" t="str">
            <v>1519</v>
          </cell>
          <cell r="G5">
            <v>12</v>
          </cell>
          <cell r="H5">
            <v>52</v>
          </cell>
          <cell r="I5">
            <v>4.75</v>
          </cell>
        </row>
        <row r="6">
          <cell r="E6" t="str">
            <v>ROURKELA</v>
          </cell>
          <cell r="F6" t="str">
            <v>1525</v>
          </cell>
          <cell r="G6">
            <v>11</v>
          </cell>
          <cell r="H6">
            <v>147</v>
          </cell>
          <cell r="I6">
            <v>3</v>
          </cell>
        </row>
        <row r="7">
          <cell r="E7" t="str">
            <v>JHARSUGUDA</v>
          </cell>
          <cell r="F7" t="str">
            <v>39</v>
          </cell>
          <cell r="G7">
            <v>10</v>
          </cell>
          <cell r="H7">
            <v>112</v>
          </cell>
          <cell r="I7">
            <v>3</v>
          </cell>
        </row>
        <row r="8">
          <cell r="E8" t="str">
            <v>RAJ NILGIRI</v>
          </cell>
          <cell r="F8" t="str">
            <v>44</v>
          </cell>
          <cell r="G8">
            <v>30</v>
          </cell>
          <cell r="H8">
            <v>335</v>
          </cell>
          <cell r="I8">
            <v>3</v>
          </cell>
        </row>
        <row r="9">
          <cell r="E9" t="str">
            <v>JAJPUR TOWN</v>
          </cell>
          <cell r="F9" t="str">
            <v>47</v>
          </cell>
          <cell r="G9">
            <v>7</v>
          </cell>
          <cell r="H9">
            <v>80</v>
          </cell>
          <cell r="I9">
            <v>2</v>
          </cell>
        </row>
        <row r="10">
          <cell r="E10" t="str">
            <v>JALESWAR</v>
          </cell>
          <cell r="F10" t="str">
            <v>58</v>
          </cell>
          <cell r="G10">
            <v>24</v>
          </cell>
          <cell r="H10">
            <v>302</v>
          </cell>
          <cell r="I10">
            <v>2.5</v>
          </cell>
        </row>
        <row r="11">
          <cell r="E11" t="str">
            <v>ROURKELA</v>
          </cell>
          <cell r="F11" t="str">
            <v>60</v>
          </cell>
          <cell r="G11">
            <v>14</v>
          </cell>
          <cell r="H11">
            <v>128</v>
          </cell>
          <cell r="I11">
            <v>3</v>
          </cell>
        </row>
        <row r="12">
          <cell r="E12" t="str">
            <v>JAJPUR TOWN</v>
          </cell>
          <cell r="F12" t="str">
            <v>71</v>
          </cell>
          <cell r="G12">
            <v>8</v>
          </cell>
          <cell r="H12">
            <v>67</v>
          </cell>
          <cell r="I12">
            <v>2</v>
          </cell>
        </row>
        <row r="13">
          <cell r="E13" t="str">
            <v>CHANDOL</v>
          </cell>
          <cell r="F13" t="str">
            <v>73</v>
          </cell>
          <cell r="G13">
            <v>3</v>
          </cell>
          <cell r="H13">
            <v>10</v>
          </cell>
          <cell r="I13">
            <v>3</v>
          </cell>
        </row>
        <row r="14">
          <cell r="E14" t="str">
            <v>ROURKELA</v>
          </cell>
          <cell r="F14" t="str">
            <v>86</v>
          </cell>
          <cell r="G14">
            <v>16</v>
          </cell>
          <cell r="H14">
            <v>250</v>
          </cell>
          <cell r="I14">
            <v>3</v>
          </cell>
        </row>
        <row r="15">
          <cell r="E15" t="str">
            <v>JAJPUR TOWN</v>
          </cell>
          <cell r="F15" t="str">
            <v>95</v>
          </cell>
          <cell r="G15">
            <v>15</v>
          </cell>
          <cell r="H15">
            <v>141</v>
          </cell>
          <cell r="I15">
            <v>2</v>
          </cell>
        </row>
        <row r="16">
          <cell r="E16" t="str">
            <v>PATTAMUNDAI</v>
          </cell>
          <cell r="F16" t="str">
            <v>96</v>
          </cell>
          <cell r="G16">
            <v>8</v>
          </cell>
          <cell r="H16">
            <v>67</v>
          </cell>
          <cell r="I16">
            <v>2</v>
          </cell>
        </row>
        <row r="17">
          <cell r="E17" t="str">
            <v>BARAGARH</v>
          </cell>
          <cell r="F17" t="str">
            <v>98</v>
          </cell>
          <cell r="G17">
            <v>20</v>
          </cell>
          <cell r="H17">
            <v>232</v>
          </cell>
          <cell r="I17">
            <v>3.25</v>
          </cell>
        </row>
        <row r="18">
          <cell r="E18" t="str">
            <v>JALESWAR</v>
          </cell>
          <cell r="F18" t="str">
            <v>102</v>
          </cell>
          <cell r="G18">
            <v>8</v>
          </cell>
          <cell r="H18">
            <v>104</v>
          </cell>
          <cell r="I18">
            <v>2.5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TOWN</v>
          </cell>
          <cell r="F4" t="str">
            <v>131</v>
          </cell>
          <cell r="G4">
            <v>9</v>
          </cell>
          <cell r="H4">
            <v>93</v>
          </cell>
          <cell r="I4">
            <v>2</v>
          </cell>
        </row>
        <row r="5">
          <cell r="E5" t="str">
            <v>ROURKELA</v>
          </cell>
          <cell r="F5" t="str">
            <v>144</v>
          </cell>
          <cell r="G5">
            <v>10</v>
          </cell>
          <cell r="H5">
            <v>117</v>
          </cell>
          <cell r="I5">
            <v>3</v>
          </cell>
        </row>
        <row r="6">
          <cell r="E6" t="str">
            <v>SAMBALPUR</v>
          </cell>
          <cell r="F6" t="str">
            <v>173</v>
          </cell>
          <cell r="G6">
            <v>7</v>
          </cell>
          <cell r="H6">
            <v>66</v>
          </cell>
          <cell r="I6">
            <v>3</v>
          </cell>
        </row>
        <row r="7">
          <cell r="E7" t="str">
            <v>JHARSUGUDA</v>
          </cell>
          <cell r="F7" t="str">
            <v>174</v>
          </cell>
          <cell r="G7">
            <v>10</v>
          </cell>
          <cell r="H7">
            <v>96</v>
          </cell>
          <cell r="I7">
            <v>3</v>
          </cell>
        </row>
        <row r="8">
          <cell r="E8" t="str">
            <v>ROURKELA</v>
          </cell>
          <cell r="F8" t="str">
            <v>187</v>
          </cell>
          <cell r="G8">
            <v>10</v>
          </cell>
          <cell r="H8">
            <v>126</v>
          </cell>
          <cell r="I8">
            <v>3</v>
          </cell>
        </row>
        <row r="9">
          <cell r="E9" t="str">
            <v>JHARSUGUDA</v>
          </cell>
          <cell r="F9" t="str">
            <v>186</v>
          </cell>
          <cell r="G9">
            <v>10</v>
          </cell>
          <cell r="H9">
            <v>101</v>
          </cell>
          <cell r="I9">
            <v>3</v>
          </cell>
        </row>
        <row r="10">
          <cell r="E10" t="str">
            <v xml:space="preserve">GOPA </v>
          </cell>
          <cell r="F10" t="str">
            <v>203</v>
          </cell>
          <cell r="G10">
            <v>21</v>
          </cell>
          <cell r="H10">
            <v>224</v>
          </cell>
          <cell r="I10">
            <v>2.5</v>
          </cell>
        </row>
        <row r="11">
          <cell r="E11" t="str">
            <v>JALESWAR</v>
          </cell>
          <cell r="F11" t="str">
            <v>202</v>
          </cell>
          <cell r="G11">
            <v>8</v>
          </cell>
          <cell r="H11">
            <v>73</v>
          </cell>
          <cell r="I11">
            <v>2.5</v>
          </cell>
        </row>
        <row r="12">
          <cell r="E12" t="str">
            <v>JHARSUGUDA</v>
          </cell>
          <cell r="F12" t="str">
            <v>211</v>
          </cell>
          <cell r="G12">
            <v>6</v>
          </cell>
          <cell r="H12">
            <v>79</v>
          </cell>
          <cell r="I12">
            <v>3</v>
          </cell>
        </row>
        <row r="13">
          <cell r="E13" t="str">
            <v>BARAGARH</v>
          </cell>
          <cell r="F13" t="str">
            <v>219</v>
          </cell>
          <cell r="G13">
            <v>10</v>
          </cell>
          <cell r="H13">
            <v>97</v>
          </cell>
          <cell r="I13">
            <v>3.25</v>
          </cell>
        </row>
        <row r="14">
          <cell r="E14" t="str">
            <v>TALCHER</v>
          </cell>
          <cell r="F14" t="str">
            <v>225</v>
          </cell>
          <cell r="G14">
            <v>12</v>
          </cell>
          <cell r="H14">
            <v>78</v>
          </cell>
          <cell r="I14">
            <v>3</v>
          </cell>
        </row>
        <row r="15">
          <cell r="E15" t="str">
            <v>ROURKELA</v>
          </cell>
          <cell r="F15" t="str">
            <v>226</v>
          </cell>
          <cell r="G15">
            <v>8</v>
          </cell>
          <cell r="H15">
            <v>99</v>
          </cell>
          <cell r="I15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T3" sqref="T3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6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</row>
    <row r="2" spans="1:16" ht="70.5" customHeight="1">
      <c r="A2" s="16" t="s">
        <v>57</v>
      </c>
      <c r="B2" s="17"/>
      <c r="C2" s="17"/>
      <c r="D2" s="17"/>
      <c r="E2" s="17"/>
      <c r="F2" s="17"/>
      <c r="G2" s="17"/>
      <c r="H2" s="17"/>
      <c r="I2" s="18"/>
      <c r="J2" s="20" t="s">
        <v>61</v>
      </c>
      <c r="K2" s="20"/>
      <c r="L2" s="20"/>
    </row>
    <row r="3" spans="1:16" s="3" customFormat="1">
      <c r="A3" s="5" t="s">
        <v>26</v>
      </c>
      <c r="B3" s="5" t="s">
        <v>1</v>
      </c>
      <c r="C3" s="5" t="s">
        <v>40</v>
      </c>
      <c r="D3" s="5" t="s">
        <v>52</v>
      </c>
      <c r="E3" s="5" t="s">
        <v>53</v>
      </c>
      <c r="F3" s="5" t="s">
        <v>54</v>
      </c>
      <c r="G3" s="5" t="s">
        <v>55</v>
      </c>
      <c r="H3" s="5" t="s">
        <v>56</v>
      </c>
      <c r="I3" s="7" t="s">
        <v>59</v>
      </c>
      <c r="J3" s="7" t="s">
        <v>2</v>
      </c>
      <c r="K3" s="7" t="s">
        <v>58</v>
      </c>
      <c r="L3" s="7" t="s">
        <v>3</v>
      </c>
    </row>
    <row r="4" spans="1:16">
      <c r="A4" s="4">
        <v>1</v>
      </c>
      <c r="B4" s="4" t="s">
        <v>4</v>
      </c>
      <c r="C4" s="8" t="s">
        <v>27</v>
      </c>
      <c r="D4" s="8" t="s">
        <v>51</v>
      </c>
      <c r="E4" s="4" t="s">
        <v>41</v>
      </c>
      <c r="F4" s="4" t="s">
        <v>5</v>
      </c>
      <c r="G4" s="4">
        <v>18</v>
      </c>
      <c r="H4" s="4">
        <v>93</v>
      </c>
      <c r="I4" s="6">
        <f>VLOOKUP(E4,[1]Invoice!$E$4:$I$18,5,FALSE)</f>
        <v>4.75</v>
      </c>
      <c r="J4" s="6">
        <f>G4*10</f>
        <v>180</v>
      </c>
      <c r="K4" s="6">
        <v>50</v>
      </c>
      <c r="L4" s="6">
        <f>H4*I4+J4+K4</f>
        <v>671.75</v>
      </c>
    </row>
    <row r="5" spans="1:16">
      <c r="A5" s="4">
        <v>2</v>
      </c>
      <c r="B5" s="4" t="s">
        <v>4</v>
      </c>
      <c r="C5" s="4" t="s">
        <v>28</v>
      </c>
      <c r="D5" s="8" t="s">
        <v>51</v>
      </c>
      <c r="E5" s="4" t="s">
        <v>42</v>
      </c>
      <c r="F5" s="4" t="s">
        <v>6</v>
      </c>
      <c r="G5" s="4">
        <v>2</v>
      </c>
      <c r="H5" s="4">
        <v>16</v>
      </c>
      <c r="I5" s="6">
        <f>VLOOKUP(E5,[2]Invoice!$E$4:$I$15,5,FALSE)</f>
        <v>3</v>
      </c>
      <c r="J5" s="6">
        <f t="shared" ref="J5:J16" si="0">G5*10</f>
        <v>20</v>
      </c>
      <c r="K5" s="6">
        <v>50</v>
      </c>
      <c r="L5" s="6">
        <f t="shared" ref="L5:L16" si="1">H5*I5+J5+K5</f>
        <v>118</v>
      </c>
    </row>
    <row r="6" spans="1:16">
      <c r="A6" s="4">
        <v>3</v>
      </c>
      <c r="B6" s="4" t="s">
        <v>7</v>
      </c>
      <c r="C6" s="4" t="s">
        <v>29</v>
      </c>
      <c r="D6" s="8" t="s">
        <v>51</v>
      </c>
      <c r="E6" s="4" t="s">
        <v>43</v>
      </c>
      <c r="F6" s="4" t="s">
        <v>8</v>
      </c>
      <c r="G6" s="4">
        <v>5</v>
      </c>
      <c r="H6" s="4">
        <v>60</v>
      </c>
      <c r="I6" s="6">
        <v>2</v>
      </c>
      <c r="J6" s="6">
        <f t="shared" si="0"/>
        <v>50</v>
      </c>
      <c r="K6" s="6">
        <v>50</v>
      </c>
      <c r="L6" s="6">
        <f t="shared" si="1"/>
        <v>220</v>
      </c>
    </row>
    <row r="7" spans="1:16">
      <c r="A7" s="4">
        <v>4</v>
      </c>
      <c r="B7" s="4" t="s">
        <v>7</v>
      </c>
      <c r="C7" s="4" t="s">
        <v>30</v>
      </c>
      <c r="D7" s="8" t="s">
        <v>51</v>
      </c>
      <c r="E7" s="4" t="s">
        <v>44</v>
      </c>
      <c r="F7" s="4" t="s">
        <v>9</v>
      </c>
      <c r="G7" s="4">
        <v>10</v>
      </c>
      <c r="H7" s="4">
        <v>110</v>
      </c>
      <c r="I7" s="6">
        <v>2</v>
      </c>
      <c r="J7" s="6">
        <f t="shared" si="0"/>
        <v>100</v>
      </c>
      <c r="K7" s="6">
        <v>50</v>
      </c>
      <c r="L7" s="6">
        <f t="shared" si="1"/>
        <v>370</v>
      </c>
    </row>
    <row r="8" spans="1:16">
      <c r="A8" s="4">
        <v>5</v>
      </c>
      <c r="B8" s="4" t="s">
        <v>7</v>
      </c>
      <c r="C8" s="4" t="s">
        <v>31</v>
      </c>
      <c r="D8" s="8" t="s">
        <v>51</v>
      </c>
      <c r="E8" s="4" t="s">
        <v>45</v>
      </c>
      <c r="F8" s="4" t="s">
        <v>10</v>
      </c>
      <c r="G8" s="4">
        <v>7</v>
      </c>
      <c r="H8" s="4">
        <v>85</v>
      </c>
      <c r="I8" s="6">
        <f>VLOOKUP(E8,[2]Invoice!$E$4:$I$15,5,FALSE)</f>
        <v>2</v>
      </c>
      <c r="J8" s="6">
        <f t="shared" si="0"/>
        <v>70</v>
      </c>
      <c r="K8" s="6">
        <v>50</v>
      </c>
      <c r="L8" s="6">
        <f t="shared" si="1"/>
        <v>290</v>
      </c>
    </row>
    <row r="9" spans="1:16">
      <c r="A9" s="4">
        <v>6</v>
      </c>
      <c r="B9" s="4" t="s">
        <v>11</v>
      </c>
      <c r="C9" s="4" t="s">
        <v>32</v>
      </c>
      <c r="D9" s="8" t="s">
        <v>51</v>
      </c>
      <c r="E9" s="4" t="s">
        <v>46</v>
      </c>
      <c r="F9" s="4" t="s">
        <v>12</v>
      </c>
      <c r="G9" s="4">
        <v>8</v>
      </c>
      <c r="H9" s="4">
        <v>125</v>
      </c>
      <c r="I9" s="6">
        <v>2</v>
      </c>
      <c r="J9" s="6">
        <f t="shared" si="0"/>
        <v>80</v>
      </c>
      <c r="K9" s="6">
        <v>50</v>
      </c>
      <c r="L9" s="6">
        <f t="shared" si="1"/>
        <v>380</v>
      </c>
    </row>
    <row r="10" spans="1:16">
      <c r="A10" s="4">
        <v>7</v>
      </c>
      <c r="B10" s="4" t="s">
        <v>13</v>
      </c>
      <c r="C10" s="4" t="s">
        <v>33</v>
      </c>
      <c r="D10" s="8" t="s">
        <v>51</v>
      </c>
      <c r="E10" s="4" t="s">
        <v>47</v>
      </c>
      <c r="F10" s="4" t="s">
        <v>14</v>
      </c>
      <c r="G10" s="4">
        <v>6</v>
      </c>
      <c r="H10" s="4">
        <v>52</v>
      </c>
      <c r="I10" s="6">
        <f>VLOOKUP(E10,[2]Invoice!$E$4:$I$15,5,FALSE)</f>
        <v>3.25</v>
      </c>
      <c r="J10" s="6">
        <f t="shared" si="0"/>
        <v>60</v>
      </c>
      <c r="K10" s="6">
        <v>50</v>
      </c>
      <c r="L10" s="6">
        <f t="shared" si="1"/>
        <v>279</v>
      </c>
    </row>
    <row r="11" spans="1:16">
      <c r="A11" s="4">
        <v>8</v>
      </c>
      <c r="B11" s="4" t="s">
        <v>13</v>
      </c>
      <c r="C11" s="4" t="s">
        <v>34</v>
      </c>
      <c r="D11" s="8" t="s">
        <v>51</v>
      </c>
      <c r="E11" s="4" t="s">
        <v>48</v>
      </c>
      <c r="F11" s="4" t="s">
        <v>15</v>
      </c>
      <c r="G11" s="4">
        <v>7</v>
      </c>
      <c r="H11" s="4">
        <v>23</v>
      </c>
      <c r="I11" s="6">
        <f>VLOOKUP(E11,[1]Invoice!$E$4:$I$18,5,FALSE)</f>
        <v>2</v>
      </c>
      <c r="J11" s="6">
        <f t="shared" si="0"/>
        <v>70</v>
      </c>
      <c r="K11" s="6">
        <v>50</v>
      </c>
      <c r="L11" s="6">
        <f t="shared" si="1"/>
        <v>166</v>
      </c>
    </row>
    <row r="12" spans="1:16">
      <c r="A12" s="4">
        <v>9</v>
      </c>
      <c r="B12" s="4" t="s">
        <v>13</v>
      </c>
      <c r="C12" s="4" t="s">
        <v>35</v>
      </c>
      <c r="D12" s="8" t="s">
        <v>51</v>
      </c>
      <c r="E12" s="4" t="s">
        <v>49</v>
      </c>
      <c r="F12" s="4" t="s">
        <v>16</v>
      </c>
      <c r="G12" s="4">
        <v>15</v>
      </c>
      <c r="H12" s="4">
        <v>129</v>
      </c>
      <c r="I12" s="6">
        <v>4.5</v>
      </c>
      <c r="J12" s="6">
        <f t="shared" si="0"/>
        <v>150</v>
      </c>
      <c r="K12" s="6">
        <v>50</v>
      </c>
      <c r="L12" s="6">
        <f t="shared" si="1"/>
        <v>780.5</v>
      </c>
    </row>
    <row r="13" spans="1:16">
      <c r="A13" s="4">
        <v>10</v>
      </c>
      <c r="B13" s="4" t="s">
        <v>17</v>
      </c>
      <c r="C13" s="4" t="s">
        <v>36</v>
      </c>
      <c r="D13" s="8" t="s">
        <v>51</v>
      </c>
      <c r="E13" s="4" t="s">
        <v>49</v>
      </c>
      <c r="F13" s="4" t="s">
        <v>18</v>
      </c>
      <c r="G13" s="4">
        <v>10</v>
      </c>
      <c r="H13" s="4">
        <v>133</v>
      </c>
      <c r="I13" s="6">
        <v>4.5</v>
      </c>
      <c r="J13" s="6">
        <f t="shared" si="0"/>
        <v>100</v>
      </c>
      <c r="K13" s="6">
        <v>50</v>
      </c>
      <c r="L13" s="6">
        <f t="shared" si="1"/>
        <v>748.5</v>
      </c>
    </row>
    <row r="14" spans="1:16">
      <c r="A14" s="4">
        <v>11</v>
      </c>
      <c r="B14" s="4" t="s">
        <v>19</v>
      </c>
      <c r="C14" s="4" t="s">
        <v>37</v>
      </c>
      <c r="D14" s="8" t="s">
        <v>51</v>
      </c>
      <c r="E14" s="4" t="s">
        <v>45</v>
      </c>
      <c r="F14" s="4" t="s">
        <v>20</v>
      </c>
      <c r="G14" s="4">
        <v>10</v>
      </c>
      <c r="H14" s="4">
        <v>99</v>
      </c>
      <c r="I14" s="6">
        <f>VLOOKUP(E14,[2]Invoice!$E$4:$I$15,5,FALSE)</f>
        <v>2</v>
      </c>
      <c r="J14" s="6">
        <f t="shared" si="0"/>
        <v>100</v>
      </c>
      <c r="K14" s="6">
        <v>50</v>
      </c>
      <c r="L14" s="6">
        <f t="shared" si="1"/>
        <v>348</v>
      </c>
    </row>
    <row r="15" spans="1:16">
      <c r="A15" s="4">
        <v>12</v>
      </c>
      <c r="B15" s="4" t="s">
        <v>17</v>
      </c>
      <c r="C15" s="4" t="s">
        <v>38</v>
      </c>
      <c r="D15" s="8" t="s">
        <v>51</v>
      </c>
      <c r="E15" s="4" t="s">
        <v>47</v>
      </c>
      <c r="F15" s="4" t="s">
        <v>21</v>
      </c>
      <c r="G15" s="4">
        <v>25</v>
      </c>
      <c r="H15" s="4">
        <v>518</v>
      </c>
      <c r="I15" s="6">
        <f>VLOOKUP(E15,[2]Invoice!$E$4:$I$15,5,FALSE)</f>
        <v>3.25</v>
      </c>
      <c r="J15" s="6">
        <f t="shared" si="0"/>
        <v>250</v>
      </c>
      <c r="K15" s="6">
        <v>50</v>
      </c>
      <c r="L15" s="6">
        <f t="shared" si="1"/>
        <v>1983.5</v>
      </c>
    </row>
    <row r="16" spans="1:16">
      <c r="A16" s="4">
        <v>13</v>
      </c>
      <c r="B16" s="4" t="s">
        <v>22</v>
      </c>
      <c r="C16" s="4" t="s">
        <v>39</v>
      </c>
      <c r="D16" s="8" t="s">
        <v>51</v>
      </c>
      <c r="E16" s="4" t="s">
        <v>50</v>
      </c>
      <c r="F16" s="4" t="s">
        <v>23</v>
      </c>
      <c r="G16" s="4">
        <v>11</v>
      </c>
      <c r="H16" s="4">
        <v>103</v>
      </c>
      <c r="I16" s="6">
        <f>VLOOKUP(E16,[2]Invoice!$E$4:$I$15,5,FALSE)</f>
        <v>3</v>
      </c>
      <c r="J16" s="6">
        <f t="shared" si="0"/>
        <v>110</v>
      </c>
      <c r="K16" s="6">
        <v>50</v>
      </c>
      <c r="L16" s="6">
        <f t="shared" si="1"/>
        <v>469</v>
      </c>
      <c r="P16" s="9"/>
    </row>
    <row r="17" spans="1:12" s="3" customFormat="1">
      <c r="A17" s="10" t="s">
        <v>60</v>
      </c>
      <c r="B17" s="11"/>
      <c r="C17" s="11"/>
      <c r="D17" s="11"/>
      <c r="E17" s="11"/>
      <c r="F17" s="11"/>
      <c r="G17" s="11"/>
      <c r="H17" s="11"/>
      <c r="I17" s="12"/>
      <c r="J17" s="12"/>
      <c r="K17" s="13"/>
      <c r="L17" s="7">
        <f>ROUND(SUM(L4:L16),0)</f>
        <v>6824</v>
      </c>
    </row>
    <row r="18" spans="1:12" s="3" customFormat="1" ht="30" customHeight="1">
      <c r="A18" s="14" t="s">
        <v>24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5"/>
    </row>
    <row r="19" spans="1:12" s="3" customFormat="1" ht="30" customHeight="1">
      <c r="A19" s="14" t="s">
        <v>25</v>
      </c>
      <c r="B19" s="14"/>
      <c r="C19" s="14"/>
      <c r="D19" s="14"/>
      <c r="E19" s="14"/>
      <c r="F19" s="14"/>
      <c r="G19" s="14"/>
      <c r="H19" s="14"/>
      <c r="I19" s="15"/>
      <c r="J19" s="15"/>
      <c r="K19" s="15"/>
      <c r="L19" s="15"/>
    </row>
    <row r="20" spans="1:12">
      <c r="G20" s="21">
        <f>SUM(G4:G16)</f>
        <v>134</v>
      </c>
      <c r="H20" s="21">
        <f>SUM(H4:H16)</f>
        <v>1546</v>
      </c>
    </row>
  </sheetData>
  <mergeCells count="7">
    <mergeCell ref="A17:K17"/>
    <mergeCell ref="A18:L18"/>
    <mergeCell ref="A19:L19"/>
    <mergeCell ref="A2:I2"/>
    <mergeCell ref="J1:L1"/>
    <mergeCell ref="J2:L2"/>
    <mergeCell ref="A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2023-08-15T07:15:55Z</dcterms:created>
  <dcterms:modified xsi:type="dcterms:W3CDTF">2023-08-15T08:11:03Z</dcterms:modified>
</cp:coreProperties>
</file>