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20" yWindow="-120" windowWidth="19440" windowHeight="11160"/>
  </bookViews>
  <sheets>
    <sheet name="Sheet1" sheetId="1" r:id="rId1"/>
  </sheets>
  <externalReferences>
    <externalReference r:id="rId2"/>
  </externalReferences>
  <definedNames>
    <definedName name="_xlnm._FilterDatabase" localSheetId="0" hidden="1">Sheet1!$A$7:$L$312</definedName>
    <definedName name="_xlnm.Print_Titles" localSheetId="0">Sheet1!$7:$7</definedName>
  </definedNames>
  <calcPr calcId="144525"/>
</workbook>
</file>

<file path=xl/calcChain.xml><?xml version="1.0" encoding="utf-8"?>
<calcChain xmlns="http://schemas.openxmlformats.org/spreadsheetml/2006/main">
  <c r="H184" i="1"/>
  <c r="H146"/>
  <c r="H134"/>
  <c r="H83"/>
  <c r="H302" l="1"/>
  <c r="H295"/>
  <c r="H53"/>
  <c r="H34"/>
  <c r="H20"/>
  <c r="G311" l="1"/>
  <c r="H309"/>
  <c r="J309" s="1"/>
  <c r="H308"/>
  <c r="J308" s="1"/>
  <c r="H307"/>
  <c r="J307" s="1"/>
  <c r="H306"/>
  <c r="J306" s="1"/>
  <c r="H305"/>
  <c r="J305" s="1"/>
  <c r="H304"/>
  <c r="J304" s="1"/>
  <c r="H303"/>
  <c r="J303" s="1"/>
  <c r="J302"/>
  <c r="H301"/>
  <c r="J301" s="1"/>
  <c r="H300"/>
  <c r="J300" s="1"/>
  <c r="H299"/>
  <c r="J299" s="1"/>
  <c r="H298"/>
  <c r="J298" s="1"/>
  <c r="H297"/>
  <c r="J297" s="1"/>
  <c r="H296"/>
  <c r="J296" s="1"/>
  <c r="J295"/>
  <c r="H294"/>
  <c r="J294" s="1"/>
  <c r="H293"/>
  <c r="J293" s="1"/>
  <c r="H292"/>
  <c r="J292" s="1"/>
  <c r="H291"/>
  <c r="J291" s="1"/>
  <c r="H290"/>
  <c r="J290" s="1"/>
  <c r="H289"/>
  <c r="J289" s="1"/>
  <c r="H288"/>
  <c r="J288" s="1"/>
  <c r="H287"/>
  <c r="J287" s="1"/>
  <c r="H286"/>
  <c r="J286" s="1"/>
  <c r="H285"/>
  <c r="J285" s="1"/>
  <c r="H284"/>
  <c r="J284" s="1"/>
  <c r="H283"/>
  <c r="J283" s="1"/>
  <c r="H282"/>
  <c r="J282" s="1"/>
  <c r="H281"/>
  <c r="J281" s="1"/>
  <c r="H280"/>
  <c r="J280" s="1"/>
  <c r="H279"/>
  <c r="J279" s="1"/>
  <c r="H278"/>
  <c r="J278" s="1"/>
  <c r="H277"/>
  <c r="J277" s="1"/>
  <c r="H276"/>
  <c r="J276" s="1"/>
  <c r="H275"/>
  <c r="J275" s="1"/>
  <c r="H274"/>
  <c r="J274" s="1"/>
  <c r="H273"/>
  <c r="J273" s="1"/>
  <c r="H272"/>
  <c r="J272" s="1"/>
  <c r="H271"/>
  <c r="J271" s="1"/>
  <c r="H270"/>
  <c r="J270" s="1"/>
  <c r="H269"/>
  <c r="J269" s="1"/>
  <c r="H268"/>
  <c r="J268" s="1"/>
  <c r="H267"/>
  <c r="J267" s="1"/>
  <c r="H266"/>
  <c r="J266" s="1"/>
  <c r="H265"/>
  <c r="J265" s="1"/>
  <c r="H264"/>
  <c r="J264" s="1"/>
  <c r="H263"/>
  <c r="J263" s="1"/>
  <c r="H262"/>
  <c r="J262" s="1"/>
  <c r="H261"/>
  <c r="J261" s="1"/>
  <c r="H260"/>
  <c r="J260" s="1"/>
  <c r="H259"/>
  <c r="J259" s="1"/>
  <c r="H258"/>
  <c r="J258" s="1"/>
  <c r="H257"/>
  <c r="J257" s="1"/>
  <c r="H256"/>
  <c r="J256" s="1"/>
  <c r="H255"/>
  <c r="J255" s="1"/>
  <c r="H254"/>
  <c r="J254" s="1"/>
  <c r="H253"/>
  <c r="J253" s="1"/>
  <c r="H252"/>
  <c r="J252" s="1"/>
  <c r="H251"/>
  <c r="J251" s="1"/>
  <c r="H250"/>
  <c r="J250" s="1"/>
  <c r="H249"/>
  <c r="J249" s="1"/>
  <c r="H248"/>
  <c r="J248" s="1"/>
  <c r="H247"/>
  <c r="J247" s="1"/>
  <c r="H246"/>
  <c r="J246" s="1"/>
  <c r="H245"/>
  <c r="J245" s="1"/>
  <c r="H244"/>
  <c r="J244" s="1"/>
  <c r="H243"/>
  <c r="J243" s="1"/>
  <c r="H242"/>
  <c r="J242" s="1"/>
  <c r="H241"/>
  <c r="J241" s="1"/>
  <c r="H240"/>
  <c r="J240" s="1"/>
  <c r="H239"/>
  <c r="J239" s="1"/>
  <c r="H238"/>
  <c r="J238" s="1"/>
  <c r="H237"/>
  <c r="J237" s="1"/>
  <c r="H236"/>
  <c r="J236" s="1"/>
  <c r="H235"/>
  <c r="J235" s="1"/>
  <c r="H234"/>
  <c r="J234" s="1"/>
  <c r="H233"/>
  <c r="J233" s="1"/>
  <c r="H232"/>
  <c r="J232" s="1"/>
  <c r="H231"/>
  <c r="J231" s="1"/>
  <c r="H230"/>
  <c r="J230" s="1"/>
  <c r="H229"/>
  <c r="J229" s="1"/>
  <c r="H228"/>
  <c r="J228" s="1"/>
  <c r="H227"/>
  <c r="J227" s="1"/>
  <c r="H226"/>
  <c r="J226" s="1"/>
  <c r="H225"/>
  <c r="J225" s="1"/>
  <c r="H224"/>
  <c r="J224" s="1"/>
  <c r="H223"/>
  <c r="J223" s="1"/>
  <c r="H222"/>
  <c r="J222" s="1"/>
  <c r="H221"/>
  <c r="J221" s="1"/>
  <c r="H220"/>
  <c r="J220" s="1"/>
  <c r="H219"/>
  <c r="J219" s="1"/>
  <c r="H218"/>
  <c r="J218" s="1"/>
  <c r="H217"/>
  <c r="J217" s="1"/>
  <c r="H216"/>
  <c r="J216" s="1"/>
  <c r="H215"/>
  <c r="J215" s="1"/>
  <c r="H214"/>
  <c r="J214" s="1"/>
  <c r="H213"/>
  <c r="J213" s="1"/>
  <c r="H212"/>
  <c r="J212" s="1"/>
  <c r="H211"/>
  <c r="J211" s="1"/>
  <c r="H210"/>
  <c r="J210" s="1"/>
  <c r="H209"/>
  <c r="J209" s="1"/>
  <c r="H208"/>
  <c r="J208" s="1"/>
  <c r="H207"/>
  <c r="J207" s="1"/>
  <c r="H206"/>
  <c r="J206" s="1"/>
  <c r="H205"/>
  <c r="J205" s="1"/>
  <c r="H204"/>
  <c r="J204" s="1"/>
  <c r="H203"/>
  <c r="J203" s="1"/>
  <c r="H202"/>
  <c r="J202" s="1"/>
  <c r="H201"/>
  <c r="J201" s="1"/>
  <c r="H200"/>
  <c r="J200" s="1"/>
  <c r="H199"/>
  <c r="J199" s="1"/>
  <c r="H198"/>
  <c r="J198" s="1"/>
  <c r="H197"/>
  <c r="J197" s="1"/>
  <c r="H196"/>
  <c r="J196" s="1"/>
  <c r="H195"/>
  <c r="J195" s="1"/>
  <c r="H194"/>
  <c r="J194" s="1"/>
  <c r="H193"/>
  <c r="J193" s="1"/>
  <c r="H192"/>
  <c r="J192" s="1"/>
  <c r="H191"/>
  <c r="J191" s="1"/>
  <c r="H190"/>
  <c r="J190" s="1"/>
  <c r="H189"/>
  <c r="J189" s="1"/>
  <c r="H188"/>
  <c r="J188" s="1"/>
  <c r="H187"/>
  <c r="J187" s="1"/>
  <c r="H186"/>
  <c r="J186" s="1"/>
  <c r="H185"/>
  <c r="J185" s="1"/>
  <c r="J184"/>
  <c r="H183"/>
  <c r="J183" s="1"/>
  <c r="H182"/>
  <c r="J182" s="1"/>
  <c r="H181"/>
  <c r="J181" s="1"/>
  <c r="H180"/>
  <c r="J180" s="1"/>
  <c r="H179"/>
  <c r="J179" s="1"/>
  <c r="H178"/>
  <c r="J178" s="1"/>
  <c r="H177"/>
  <c r="J177" s="1"/>
  <c r="H176"/>
  <c r="J176" s="1"/>
  <c r="H175"/>
  <c r="J175" s="1"/>
  <c r="H174"/>
  <c r="J174" s="1"/>
  <c r="H173"/>
  <c r="J173" s="1"/>
  <c r="H172"/>
  <c r="J172" s="1"/>
  <c r="H171"/>
  <c r="J171" s="1"/>
  <c r="H170"/>
  <c r="J170" s="1"/>
  <c r="H169"/>
  <c r="J169" s="1"/>
  <c r="H168"/>
  <c r="J168" s="1"/>
  <c r="H167"/>
  <c r="J167" s="1"/>
  <c r="H166"/>
  <c r="J166" s="1"/>
  <c r="H165"/>
  <c r="J165" s="1"/>
  <c r="H164"/>
  <c r="J164" s="1"/>
  <c r="H163"/>
  <c r="J163" s="1"/>
  <c r="H162"/>
  <c r="J162" s="1"/>
  <c r="H161"/>
  <c r="J161" s="1"/>
  <c r="H160"/>
  <c r="J160" s="1"/>
  <c r="H159"/>
  <c r="J159" s="1"/>
  <c r="H158"/>
  <c r="J158" s="1"/>
  <c r="H157"/>
  <c r="J157" s="1"/>
  <c r="H156"/>
  <c r="J156" s="1"/>
  <c r="H155"/>
  <c r="J155" s="1"/>
  <c r="H154"/>
  <c r="J154" s="1"/>
  <c r="H153"/>
  <c r="J153" s="1"/>
  <c r="H152"/>
  <c r="J152" s="1"/>
  <c r="H151"/>
  <c r="J151" s="1"/>
  <c r="H150"/>
  <c r="J150" s="1"/>
  <c r="H149"/>
  <c r="J149" s="1"/>
  <c r="H148"/>
  <c r="J148" s="1"/>
  <c r="H147"/>
  <c r="J147" s="1"/>
  <c r="J146"/>
  <c r="H145"/>
  <c r="J145" s="1"/>
  <c r="H144"/>
  <c r="J144" s="1"/>
  <c r="H143"/>
  <c r="J143" s="1"/>
  <c r="H142"/>
  <c r="J142" s="1"/>
  <c r="H141"/>
  <c r="J141" s="1"/>
  <c r="H140"/>
  <c r="J140" s="1"/>
  <c r="H139"/>
  <c r="J139" s="1"/>
  <c r="H138"/>
  <c r="J138" s="1"/>
  <c r="H137"/>
  <c r="J137" s="1"/>
  <c r="H136"/>
  <c r="J136" s="1"/>
  <c r="H135"/>
  <c r="J135" s="1"/>
  <c r="J134"/>
  <c r="H133"/>
  <c r="J133" s="1"/>
  <c r="H132"/>
  <c r="J132" s="1"/>
  <c r="H131"/>
  <c r="J131" s="1"/>
  <c r="H130"/>
  <c r="J130" s="1"/>
  <c r="H129"/>
  <c r="J129" s="1"/>
  <c r="H128"/>
  <c r="J128" s="1"/>
  <c r="H127"/>
  <c r="J127" s="1"/>
  <c r="H126"/>
  <c r="J126" s="1"/>
  <c r="H125"/>
  <c r="J125" s="1"/>
  <c r="H124"/>
  <c r="J124" s="1"/>
  <c r="H123"/>
  <c r="J123" s="1"/>
  <c r="H122"/>
  <c r="J122" s="1"/>
  <c r="H121"/>
  <c r="J121" s="1"/>
  <c r="H120"/>
  <c r="J120" s="1"/>
  <c r="H119"/>
  <c r="J119" s="1"/>
  <c r="H118"/>
  <c r="J118" s="1"/>
  <c r="H117"/>
  <c r="J117" s="1"/>
  <c r="H116"/>
  <c r="J116" s="1"/>
  <c r="H115"/>
  <c r="J115" s="1"/>
  <c r="H114"/>
  <c r="J114" s="1"/>
  <c r="H113"/>
  <c r="J113" s="1"/>
  <c r="H112"/>
  <c r="J112" s="1"/>
  <c r="H111"/>
  <c r="J111" s="1"/>
  <c r="H110"/>
  <c r="J110" s="1"/>
  <c r="H109"/>
  <c r="J109" s="1"/>
  <c r="H108"/>
  <c r="J108" s="1"/>
  <c r="H107"/>
  <c r="J107" s="1"/>
  <c r="H106"/>
  <c r="J106" s="1"/>
  <c r="H105"/>
  <c r="J105" s="1"/>
  <c r="H104"/>
  <c r="J104" s="1"/>
  <c r="H103"/>
  <c r="J103" s="1"/>
  <c r="H102"/>
  <c r="J102" s="1"/>
  <c r="H101"/>
  <c r="J101" s="1"/>
  <c r="H100"/>
  <c r="J100" s="1"/>
  <c r="H99"/>
  <c r="J99" s="1"/>
  <c r="H98"/>
  <c r="J98" s="1"/>
  <c r="H97"/>
  <c r="J97" s="1"/>
  <c r="H96"/>
  <c r="J96" s="1"/>
  <c r="H95"/>
  <c r="J95" s="1"/>
  <c r="H94"/>
  <c r="J94" s="1"/>
  <c r="H93"/>
  <c r="J93" s="1"/>
  <c r="H92"/>
  <c r="J92" s="1"/>
  <c r="H91"/>
  <c r="J91" s="1"/>
  <c r="H90"/>
  <c r="J90" s="1"/>
  <c r="H89"/>
  <c r="J89" s="1"/>
  <c r="H88"/>
  <c r="J88" s="1"/>
  <c r="H87"/>
  <c r="J87" s="1"/>
  <c r="H86"/>
  <c r="J86" s="1"/>
  <c r="H85"/>
  <c r="J85" s="1"/>
  <c r="H84"/>
  <c r="J84" s="1"/>
  <c r="J83"/>
  <c r="H82"/>
  <c r="J82" s="1"/>
  <c r="H81"/>
  <c r="J81" s="1"/>
  <c r="H80"/>
  <c r="J80" s="1"/>
  <c r="H79"/>
  <c r="J79" s="1"/>
  <c r="H78"/>
  <c r="J78" s="1"/>
  <c r="H77"/>
  <c r="J77" s="1"/>
  <c r="H76"/>
  <c r="J76" s="1"/>
  <c r="H75"/>
  <c r="J75" s="1"/>
  <c r="H74"/>
  <c r="J74" s="1"/>
  <c r="H73"/>
  <c r="J73" s="1"/>
  <c r="H72"/>
  <c r="J72" s="1"/>
  <c r="H71"/>
  <c r="J71" s="1"/>
  <c r="H70"/>
  <c r="J70" s="1"/>
  <c r="H69"/>
  <c r="J69" s="1"/>
  <c r="H68"/>
  <c r="J68" s="1"/>
  <c r="H67"/>
  <c r="J67" s="1"/>
  <c r="H66"/>
  <c r="J66" s="1"/>
  <c r="H65"/>
  <c r="J65" s="1"/>
  <c r="H64"/>
  <c r="J64" s="1"/>
  <c r="H63"/>
  <c r="J63" s="1"/>
  <c r="H62"/>
  <c r="J62" s="1"/>
  <c r="H61"/>
  <c r="J61" s="1"/>
  <c r="H60"/>
  <c r="J60" s="1"/>
  <c r="H59"/>
  <c r="J59" s="1"/>
  <c r="H58"/>
  <c r="J58" s="1"/>
  <c r="H57"/>
  <c r="J57" s="1"/>
  <c r="H56"/>
  <c r="J56" s="1"/>
  <c r="H55"/>
  <c r="J55" s="1"/>
  <c r="H54"/>
  <c r="J54" s="1"/>
  <c r="J53"/>
  <c r="H52"/>
  <c r="J52" s="1"/>
  <c r="H51"/>
  <c r="J51" s="1"/>
  <c r="H50"/>
  <c r="J50" s="1"/>
  <c r="H49"/>
  <c r="J49" s="1"/>
  <c r="H48"/>
  <c r="J48" s="1"/>
  <c r="H47"/>
  <c r="J47" s="1"/>
  <c r="H46"/>
  <c r="J46" s="1"/>
  <c r="H45"/>
  <c r="J45" s="1"/>
  <c r="H44"/>
  <c r="J44" s="1"/>
  <c r="H43"/>
  <c r="J43" s="1"/>
  <c r="H42"/>
  <c r="J42" s="1"/>
  <c r="H41"/>
  <c r="J41" s="1"/>
  <c r="H40"/>
  <c r="J40" s="1"/>
  <c r="H39"/>
  <c r="J39" s="1"/>
  <c r="H38"/>
  <c r="J38" s="1"/>
  <c r="H37"/>
  <c r="J37" s="1"/>
  <c r="H36"/>
  <c r="J36" s="1"/>
  <c r="H35"/>
  <c r="J35" s="1"/>
  <c r="J34"/>
  <c r="H33"/>
  <c r="J33" s="1"/>
  <c r="H32"/>
  <c r="J32" s="1"/>
  <c r="H31"/>
  <c r="J31" s="1"/>
  <c r="H30"/>
  <c r="J30" s="1"/>
  <c r="H29"/>
  <c r="J29" s="1"/>
  <c r="H28"/>
  <c r="J28" s="1"/>
  <c r="H27"/>
  <c r="J27" s="1"/>
  <c r="H26"/>
  <c r="J26" s="1"/>
  <c r="H25"/>
  <c r="J25" s="1"/>
  <c r="H24"/>
  <c r="J24" s="1"/>
  <c r="H23"/>
  <c r="J23" s="1"/>
  <c r="H22"/>
  <c r="J22" s="1"/>
  <c r="H21"/>
  <c r="J21" s="1"/>
  <c r="J20"/>
  <c r="H19"/>
  <c r="J19" s="1"/>
  <c r="H18"/>
  <c r="J18" s="1"/>
  <c r="H17"/>
  <c r="J17" s="1"/>
  <c r="H16"/>
  <c r="J16" s="1"/>
  <c r="H15"/>
  <c r="J15" s="1"/>
  <c r="H14"/>
  <c r="J14" s="1"/>
  <c r="H13"/>
  <c r="J13" s="1"/>
  <c r="H12"/>
  <c r="J12" s="1"/>
  <c r="H11"/>
  <c r="J11" s="1"/>
  <c r="H10"/>
  <c r="J10" s="1"/>
  <c r="H9"/>
  <c r="J9" s="1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A220" s="1"/>
  <c r="A221" s="1"/>
  <c r="A222" s="1"/>
  <c r="A223" s="1"/>
  <c r="A224" s="1"/>
  <c r="A225" s="1"/>
  <c r="A226" s="1"/>
  <c r="A227" s="1"/>
  <c r="A228" s="1"/>
  <c r="A229" s="1"/>
  <c r="A230" s="1"/>
  <c r="A231" s="1"/>
  <c r="A232" s="1"/>
  <c r="A233" s="1"/>
  <c r="A234" s="1"/>
  <c r="A235" s="1"/>
  <c r="A236" s="1"/>
  <c r="A237" s="1"/>
  <c r="A238" s="1"/>
  <c r="A239" s="1"/>
  <c r="A240" s="1"/>
  <c r="A241" s="1"/>
  <c r="A242" s="1"/>
  <c r="A243" s="1"/>
  <c r="A244" s="1"/>
  <c r="A245" s="1"/>
  <c r="A246" s="1"/>
  <c r="A247" s="1"/>
  <c r="A248" s="1"/>
  <c r="A249" s="1"/>
  <c r="A250" s="1"/>
  <c r="A251" s="1"/>
  <c r="A252" s="1"/>
  <c r="A253" s="1"/>
  <c r="A254" s="1"/>
  <c r="A255" s="1"/>
  <c r="A256" s="1"/>
  <c r="A257" s="1"/>
  <c r="A258" s="1"/>
  <c r="A259" s="1"/>
  <c r="A260" s="1"/>
  <c r="A261" s="1"/>
  <c r="A262" s="1"/>
  <c r="A263" s="1"/>
  <c r="A264" s="1"/>
  <c r="A265" s="1"/>
  <c r="A266" s="1"/>
  <c r="A267" s="1"/>
  <c r="A268" s="1"/>
  <c r="A269" s="1"/>
  <c r="A270" s="1"/>
  <c r="A271" s="1"/>
  <c r="A272" s="1"/>
  <c r="A273" s="1"/>
  <c r="A274" s="1"/>
  <c r="A275" s="1"/>
  <c r="A276" s="1"/>
  <c r="A277" s="1"/>
  <c r="A278" s="1"/>
  <c r="A279" s="1"/>
  <c r="A280" s="1"/>
  <c r="A281" s="1"/>
  <c r="A282" s="1"/>
  <c r="A283" s="1"/>
  <c r="A284" s="1"/>
  <c r="A285" s="1"/>
  <c r="A286" s="1"/>
  <c r="A287" s="1"/>
  <c r="A288" s="1"/>
  <c r="A289" s="1"/>
  <c r="A290" s="1"/>
  <c r="A291" s="1"/>
  <c r="A292" s="1"/>
  <c r="A293" s="1"/>
  <c r="A294" s="1"/>
  <c r="A295" s="1"/>
  <c r="A296" s="1"/>
  <c r="A297" s="1"/>
  <c r="A298" s="1"/>
  <c r="A299" s="1"/>
  <c r="A300" s="1"/>
  <c r="A301" s="1"/>
  <c r="A302" s="1"/>
  <c r="A303" s="1"/>
  <c r="A304" s="1"/>
  <c r="A305" s="1"/>
  <c r="A306" s="1"/>
  <c r="A307" s="1"/>
  <c r="A308" s="1"/>
  <c r="A309" s="1"/>
  <c r="H8"/>
  <c r="J8" s="1"/>
  <c r="J310" l="1"/>
</calcChain>
</file>

<file path=xl/sharedStrings.xml><?xml version="1.0" encoding="utf-8"?>
<sst xmlns="http://schemas.openxmlformats.org/spreadsheetml/2006/main" count="2136" uniqueCount="769">
  <si>
    <t>GSTIN : 21AGHPB9356M1Z9</t>
  </si>
  <si>
    <t>CUTTACK</t>
  </si>
  <si>
    <t>HSN CODE : 996791</t>
  </si>
  <si>
    <t xml:space="preserve">TO, </t>
  </si>
  <si>
    <t>PRAGATI LOGISTICS</t>
  </si>
  <si>
    <t>M/S USHA INTERNATIONAL LTD.</t>
  </si>
  <si>
    <t>GSTIN : 21AAACT0066A1Z9</t>
  </si>
  <si>
    <t>Thanking You…</t>
  </si>
  <si>
    <t>DATE</t>
  </si>
  <si>
    <t>LR NO.</t>
  </si>
  <si>
    <t>DESTINATION</t>
  </si>
  <si>
    <t>CASE</t>
  </si>
  <si>
    <t>RATE</t>
  </si>
  <si>
    <t>LR CH.</t>
  </si>
  <si>
    <t>AMT.</t>
  </si>
  <si>
    <t>WC</t>
  </si>
  <si>
    <t>SM</t>
  </si>
  <si>
    <t>EF</t>
  </si>
  <si>
    <t>LIGHT</t>
  </si>
  <si>
    <t>HA</t>
  </si>
  <si>
    <t>PRODUCT</t>
  </si>
  <si>
    <t>ANGUL</t>
  </si>
  <si>
    <t>PURI</t>
  </si>
  <si>
    <t>JAJPUR ROAD</t>
  </si>
  <si>
    <t>RAIRANGPUR</t>
  </si>
  <si>
    <t>PHULBANI</t>
  </si>
  <si>
    <t>NAYAGARH</t>
  </si>
  <si>
    <t>DHENKANAL</t>
  </si>
  <si>
    <t>BALASORE</t>
  </si>
  <si>
    <t>JAJPUR TOWN</t>
  </si>
  <si>
    <t>NIMAPARA</t>
  </si>
  <si>
    <t>BARIPADA</t>
  </si>
  <si>
    <t>GST to be paid by Consignor under Reverse Charge Mechanism (RCM) as per GST</t>
  </si>
  <si>
    <t>CTC</t>
  </si>
  <si>
    <t>JATNI</t>
  </si>
  <si>
    <t>BHADRAK</t>
  </si>
  <si>
    <t>SL.</t>
  </si>
  <si>
    <t>FROM</t>
  </si>
  <si>
    <t>SORO</t>
  </si>
  <si>
    <t>NARSINGHPUR</t>
  </si>
  <si>
    <t>KENDRAPARA</t>
  </si>
  <si>
    <t>ROURKELA</t>
  </si>
  <si>
    <t>JARKA</t>
  </si>
  <si>
    <t>TALCHER</t>
  </si>
  <si>
    <t>KEONJHAR</t>
  </si>
  <si>
    <t>BALUGAON</t>
  </si>
  <si>
    <t>SALIPUR</t>
  </si>
  <si>
    <t>MONTH   : AUGUST, 2024.</t>
  </si>
  <si>
    <t>INV. NO.</t>
  </si>
  <si>
    <t>PARTY NAME</t>
  </si>
  <si>
    <t>02/8/2024</t>
  </si>
  <si>
    <t>U1282</t>
  </si>
  <si>
    <t>992</t>
  </si>
  <si>
    <t>DHUSURI</t>
  </si>
  <si>
    <t>MAHARANA SUPPLIERS</t>
  </si>
  <si>
    <t>U1283</t>
  </si>
  <si>
    <t>998</t>
  </si>
  <si>
    <t>ROYAL ENTERPRISES</t>
  </si>
  <si>
    <t>U1284</t>
  </si>
  <si>
    <t>996</t>
  </si>
  <si>
    <t>U1285</t>
  </si>
  <si>
    <t>999</t>
  </si>
  <si>
    <t>U1286</t>
  </si>
  <si>
    <t>995</t>
  </si>
  <si>
    <t>BABULAL AGARWALLA</t>
  </si>
  <si>
    <t>U1287</t>
  </si>
  <si>
    <t>997</t>
  </si>
  <si>
    <t>U1288</t>
  </si>
  <si>
    <t>984</t>
  </si>
  <si>
    <t>03/8/2024</t>
  </si>
  <si>
    <t>U1289</t>
  </si>
  <si>
    <t>16</t>
  </si>
  <si>
    <t>DAS GUPTA SALES AGENCY</t>
  </si>
  <si>
    <t>U1290</t>
  </si>
  <si>
    <t>10</t>
  </si>
  <si>
    <t>BRAHMAGIRI</t>
  </si>
  <si>
    <t>SAHOO ENTERPRISES</t>
  </si>
  <si>
    <t>U1291</t>
  </si>
  <si>
    <t>4009</t>
  </si>
  <si>
    <t>U1292</t>
  </si>
  <si>
    <t>023</t>
  </si>
  <si>
    <t>KRISHNA ASSOCIATES</t>
  </si>
  <si>
    <t>U1293</t>
  </si>
  <si>
    <t>017</t>
  </si>
  <si>
    <t>SIBANI ASSOCIATES</t>
  </si>
  <si>
    <t>05/8/2024</t>
  </si>
  <si>
    <t>U1294</t>
  </si>
  <si>
    <t>JAISNAVI ENTERPRISES</t>
  </si>
  <si>
    <t>U1295</t>
  </si>
  <si>
    <t>5001</t>
  </si>
  <si>
    <t>U1296</t>
  </si>
  <si>
    <t>42</t>
  </si>
  <si>
    <t>JAGATSINGHPUR</t>
  </si>
  <si>
    <t>DASH SALES AND SERVICES</t>
  </si>
  <si>
    <t>U1297</t>
  </si>
  <si>
    <t>37</t>
  </si>
  <si>
    <t>U1298</t>
  </si>
  <si>
    <t>44</t>
  </si>
  <si>
    <t>U1299</t>
  </si>
  <si>
    <t>045</t>
  </si>
  <si>
    <t>MMB</t>
  </si>
  <si>
    <t>U1300</t>
  </si>
  <si>
    <t>5008</t>
  </si>
  <si>
    <t>SHREE SAI MOBILES</t>
  </si>
  <si>
    <t>06/8/2024</t>
  </si>
  <si>
    <t>U1301</t>
  </si>
  <si>
    <t>069</t>
  </si>
  <si>
    <t>U1302</t>
  </si>
  <si>
    <t>061</t>
  </si>
  <si>
    <t>CLEAR DROP</t>
  </si>
  <si>
    <t>07/8/2024</t>
  </si>
  <si>
    <t>U1303</t>
  </si>
  <si>
    <t>086</t>
  </si>
  <si>
    <t>M M ENTERPRISES</t>
  </si>
  <si>
    <t>08/8/2024</t>
  </si>
  <si>
    <t>U1304</t>
  </si>
  <si>
    <t>102</t>
  </si>
  <si>
    <t>BHUBANESWAR</t>
  </si>
  <si>
    <t xml:space="preserve">SHREE KRISHNA ENTERPRISERS </t>
  </si>
  <si>
    <t>U1305</t>
  </si>
  <si>
    <t>106</t>
  </si>
  <si>
    <t>U1306</t>
  </si>
  <si>
    <t>113</t>
  </si>
  <si>
    <t>U1307</t>
  </si>
  <si>
    <t>111</t>
  </si>
  <si>
    <t>09/8/2024</t>
  </si>
  <si>
    <t>U1308</t>
  </si>
  <si>
    <t>123</t>
  </si>
  <si>
    <t>RAHAMA</t>
  </si>
  <si>
    <t>SRI RAM SEWING MACHINE</t>
  </si>
  <si>
    <t>U1309</t>
  </si>
  <si>
    <t>122</t>
  </si>
  <si>
    <t>U1310</t>
  </si>
  <si>
    <t>7780</t>
  </si>
  <si>
    <t>10/8/2024</t>
  </si>
  <si>
    <t>U1311</t>
  </si>
  <si>
    <t>157</t>
  </si>
  <si>
    <t>KANTABANJI</t>
  </si>
  <si>
    <t>DALMIA STORES</t>
  </si>
  <si>
    <t>U1312</t>
  </si>
  <si>
    <t>160</t>
  </si>
  <si>
    <t>U1313</t>
  </si>
  <si>
    <t>162</t>
  </si>
  <si>
    <t>PHULNAKHARA</t>
  </si>
  <si>
    <t>ANMOL ENTERPRISESS</t>
  </si>
  <si>
    <t>U1314</t>
  </si>
  <si>
    <t>161</t>
  </si>
  <si>
    <t>U1315</t>
  </si>
  <si>
    <t>163</t>
  </si>
  <si>
    <t>U1316</t>
  </si>
  <si>
    <t>164</t>
  </si>
  <si>
    <t>U1317</t>
  </si>
  <si>
    <t>172</t>
  </si>
  <si>
    <t>NABARANGPUR</t>
  </si>
  <si>
    <t>NEW SANGEETA STORE</t>
  </si>
  <si>
    <t>U1318</t>
  </si>
  <si>
    <t>165</t>
  </si>
  <si>
    <t>U1319</t>
  </si>
  <si>
    <t>166</t>
  </si>
  <si>
    <t>U1320</t>
  </si>
  <si>
    <t>158</t>
  </si>
  <si>
    <t>U1321</t>
  </si>
  <si>
    <t>159</t>
  </si>
  <si>
    <t>U1322</t>
  </si>
  <si>
    <t>186</t>
  </si>
  <si>
    <t>TECHNO TRADING CORPORATION</t>
  </si>
  <si>
    <t>U1323</t>
  </si>
  <si>
    <t>168</t>
  </si>
  <si>
    <t>KANHA ENTERPRISES</t>
  </si>
  <si>
    <t>U1324</t>
  </si>
  <si>
    <t>167</t>
  </si>
  <si>
    <t>U1325</t>
  </si>
  <si>
    <t>188</t>
  </si>
  <si>
    <t>U1326</t>
  </si>
  <si>
    <t>187</t>
  </si>
  <si>
    <t>U1327</t>
  </si>
  <si>
    <t>191</t>
  </si>
  <si>
    <t>PARALAKHEMUNDI</t>
  </si>
  <si>
    <t>MODEL HOME APPLIANCES</t>
  </si>
  <si>
    <t>U1328</t>
  </si>
  <si>
    <t>203</t>
  </si>
  <si>
    <t>U1329</t>
  </si>
  <si>
    <t>199</t>
  </si>
  <si>
    <t>U1330</t>
  </si>
  <si>
    <t>196</t>
  </si>
  <si>
    <t>BIKASH ENTERPRISES</t>
  </si>
  <si>
    <t>11/8/2024</t>
  </si>
  <si>
    <t>U1331</t>
  </si>
  <si>
    <t>207</t>
  </si>
  <si>
    <t>SHREE SURAJ ENTERPRISES</t>
  </si>
  <si>
    <t>U1332</t>
  </si>
  <si>
    <t>24206</t>
  </si>
  <si>
    <t>ISWAR AGENCY</t>
  </si>
  <si>
    <t>U1333</t>
  </si>
  <si>
    <t>4205</t>
  </si>
  <si>
    <t>F SAKO SALES</t>
  </si>
  <si>
    <t>U1334</t>
  </si>
  <si>
    <t>4210</t>
  </si>
  <si>
    <t>12/8/2024</t>
  </si>
  <si>
    <t>U1335</t>
  </si>
  <si>
    <t>4220</t>
  </si>
  <si>
    <t>BEAUTY PALACE N X</t>
  </si>
  <si>
    <t>U1336</t>
  </si>
  <si>
    <t>2421</t>
  </si>
  <si>
    <t>13/8/2024</t>
  </si>
  <si>
    <t>U1337</t>
  </si>
  <si>
    <t>233</t>
  </si>
  <si>
    <t>U1338</t>
  </si>
  <si>
    <t>241</t>
  </si>
  <si>
    <t>NATH MUSICAL AND ELECTRONICS</t>
  </si>
  <si>
    <t>U1339</t>
  </si>
  <si>
    <t>242</t>
  </si>
  <si>
    <t>U1340</t>
  </si>
  <si>
    <t>244</t>
  </si>
  <si>
    <t>U1341</t>
  </si>
  <si>
    <t>237</t>
  </si>
  <si>
    <t>U1342</t>
  </si>
  <si>
    <t>240</t>
  </si>
  <si>
    <t>U1343</t>
  </si>
  <si>
    <t>239</t>
  </si>
  <si>
    <t>U1344</t>
  </si>
  <si>
    <t>235</t>
  </si>
  <si>
    <t>U1345</t>
  </si>
  <si>
    <t>238</t>
  </si>
  <si>
    <t>U1346</t>
  </si>
  <si>
    <t>243</t>
  </si>
  <si>
    <t>14/8/2024</t>
  </si>
  <si>
    <t>U1347</t>
  </si>
  <si>
    <t>272</t>
  </si>
  <si>
    <t>GHATAGAON</t>
  </si>
  <si>
    <t>SIDDHESWAR ENTERPRISES AND FURNITURE</t>
  </si>
  <si>
    <t>U1348</t>
  </si>
  <si>
    <t>46</t>
  </si>
  <si>
    <t>JAISWAL BROTHERS</t>
  </si>
  <si>
    <t>U1349</t>
  </si>
  <si>
    <t xml:space="preserve">MM ENTERPRISES </t>
  </si>
  <si>
    <t>17/8/2024</t>
  </si>
  <si>
    <t>U1350</t>
  </si>
  <si>
    <t>324</t>
  </si>
  <si>
    <t>CHOUDWAR</t>
  </si>
  <si>
    <t>LIGHT AND POWER</t>
  </si>
  <si>
    <t>U1351</t>
  </si>
  <si>
    <t>223</t>
  </si>
  <si>
    <t>U1352</t>
  </si>
  <si>
    <t>318</t>
  </si>
  <si>
    <t>U1353</t>
  </si>
  <si>
    <t>322</t>
  </si>
  <si>
    <t>U1354</t>
  </si>
  <si>
    <t>327</t>
  </si>
  <si>
    <t>LAXMI WIRE HOUSE</t>
  </si>
  <si>
    <t>19/8/2024</t>
  </si>
  <si>
    <t>U1355</t>
  </si>
  <si>
    <t>333</t>
  </si>
  <si>
    <t>ROYAL HOME APPLINCES</t>
  </si>
  <si>
    <t>U1356</t>
  </si>
  <si>
    <t>330</t>
  </si>
  <si>
    <t>U1357</t>
  </si>
  <si>
    <t>342</t>
  </si>
  <si>
    <t>U1358</t>
  </si>
  <si>
    <t>332</t>
  </si>
  <si>
    <t>BEHERA BROTHERS</t>
  </si>
  <si>
    <t>U1359</t>
  </si>
  <si>
    <t>334</t>
  </si>
  <si>
    <t>U1360</t>
  </si>
  <si>
    <t>350</t>
  </si>
  <si>
    <t>U1361</t>
  </si>
  <si>
    <t>349</t>
  </si>
  <si>
    <t>U1362</t>
  </si>
  <si>
    <t>348</t>
  </si>
  <si>
    <t>20/8/2024</t>
  </si>
  <si>
    <t>U1363</t>
  </si>
  <si>
    <t>378</t>
  </si>
  <si>
    <t>U1364</t>
  </si>
  <si>
    <t>391</t>
  </si>
  <si>
    <t>U1365</t>
  </si>
  <si>
    <t>4399</t>
  </si>
  <si>
    <t>U1366</t>
  </si>
  <si>
    <t>4408</t>
  </si>
  <si>
    <t>U1367</t>
  </si>
  <si>
    <t>4397</t>
  </si>
  <si>
    <t>U1368</t>
  </si>
  <si>
    <t>4398</t>
  </si>
  <si>
    <t>U1369</t>
  </si>
  <si>
    <t>4396</t>
  </si>
  <si>
    <t>U1370</t>
  </si>
  <si>
    <t>4392</t>
  </si>
  <si>
    <t>U1371</t>
  </si>
  <si>
    <t>426</t>
  </si>
  <si>
    <t>ANJANI ENTERPRISES</t>
  </si>
  <si>
    <t>U1372</t>
  </si>
  <si>
    <t>427</t>
  </si>
  <si>
    <t>U1373</t>
  </si>
  <si>
    <t>424</t>
  </si>
  <si>
    <t>R UDAYAGIRI</t>
  </si>
  <si>
    <t>U1374</t>
  </si>
  <si>
    <t>422</t>
  </si>
  <si>
    <t>KALICHARAN SCIENTIFIC INDUSTRIAL</t>
  </si>
  <si>
    <t>U1375</t>
  </si>
  <si>
    <t>425</t>
  </si>
  <si>
    <t>U1376</t>
  </si>
  <si>
    <t>423</t>
  </si>
  <si>
    <t>U1377</t>
  </si>
  <si>
    <t>463</t>
  </si>
  <si>
    <t>U1378</t>
  </si>
  <si>
    <t>418</t>
  </si>
  <si>
    <t>MOHANA</t>
  </si>
  <si>
    <t>U1379</t>
  </si>
  <si>
    <t>419</t>
  </si>
  <si>
    <t>21/8/2024</t>
  </si>
  <si>
    <t>U1380</t>
  </si>
  <si>
    <t>478</t>
  </si>
  <si>
    <t>PINKIA ELECTRICALS</t>
  </si>
  <si>
    <t>U1381</t>
  </si>
  <si>
    <t>456</t>
  </si>
  <si>
    <t>U1382</t>
  </si>
  <si>
    <t>462</t>
  </si>
  <si>
    <t>B B ENTERPRISERS</t>
  </si>
  <si>
    <t>U1383</t>
  </si>
  <si>
    <t>428</t>
  </si>
  <si>
    <t>U1384</t>
  </si>
  <si>
    <t>459</t>
  </si>
  <si>
    <t>U1385</t>
  </si>
  <si>
    <t>458</t>
  </si>
  <si>
    <t>U1386</t>
  </si>
  <si>
    <t>409</t>
  </si>
  <si>
    <t>U1387</t>
  </si>
  <si>
    <t>479</t>
  </si>
  <si>
    <t>CHANDINI HOME APPLIANCE</t>
  </si>
  <si>
    <t>U1388</t>
  </si>
  <si>
    <t>476</t>
  </si>
  <si>
    <t>U1389</t>
  </si>
  <si>
    <t>474</t>
  </si>
  <si>
    <t>U1390</t>
  </si>
  <si>
    <t>475</t>
  </si>
  <si>
    <t>U1391</t>
  </si>
  <si>
    <t>464</t>
  </si>
  <si>
    <t>U1392</t>
  </si>
  <si>
    <t>486</t>
  </si>
  <si>
    <t>ASIA PACIFIC</t>
  </si>
  <si>
    <t>U1393</t>
  </si>
  <si>
    <t>483</t>
  </si>
  <si>
    <t>U1394</t>
  </si>
  <si>
    <t>487</t>
  </si>
  <si>
    <t>U1395</t>
  </si>
  <si>
    <t>495</t>
  </si>
  <si>
    <t>U1396</t>
  </si>
  <si>
    <t>493</t>
  </si>
  <si>
    <t>U1397</t>
  </si>
  <si>
    <t>497</t>
  </si>
  <si>
    <t>U1398</t>
  </si>
  <si>
    <t>499</t>
  </si>
  <si>
    <t>U1399</t>
  </si>
  <si>
    <t>U1400</t>
  </si>
  <si>
    <t>22/8/2024</t>
  </si>
  <si>
    <t>U1401</t>
  </si>
  <si>
    <t>506</t>
  </si>
  <si>
    <t>U1402</t>
  </si>
  <si>
    <t>505</t>
  </si>
  <si>
    <t>U1403</t>
  </si>
  <si>
    <t>501</t>
  </si>
  <si>
    <t>23/8/2024</t>
  </si>
  <si>
    <t>U1404</t>
  </si>
  <si>
    <t>531</t>
  </si>
  <si>
    <t>U1405</t>
  </si>
  <si>
    <t>522</t>
  </si>
  <si>
    <t>BASANTI ENTERPRISES</t>
  </si>
  <si>
    <t>U1406</t>
  </si>
  <si>
    <t>523</t>
  </si>
  <si>
    <t>U1407</t>
  </si>
  <si>
    <t>520</t>
  </si>
  <si>
    <t>U1408</t>
  </si>
  <si>
    <t>521</t>
  </si>
  <si>
    <t>U1409</t>
  </si>
  <si>
    <t>530</t>
  </si>
  <si>
    <t>U1410</t>
  </si>
  <si>
    <t>519</t>
  </si>
  <si>
    <t>24/8/2024</t>
  </si>
  <si>
    <t>U1411</t>
  </si>
  <si>
    <t>535</t>
  </si>
  <si>
    <t>PARJANG</t>
  </si>
  <si>
    <t>SP ELECTRONICS</t>
  </si>
  <si>
    <t>U1412</t>
  </si>
  <si>
    <t>534</t>
  </si>
  <si>
    <t>U1413</t>
  </si>
  <si>
    <t>553</t>
  </si>
  <si>
    <t>MAA TRADERS</t>
  </si>
  <si>
    <t>U1414</t>
  </si>
  <si>
    <t>539</t>
  </si>
  <si>
    <t>RITA SEWING MACHINE  AND  WORK SHOP</t>
  </si>
  <si>
    <t>U1415</t>
  </si>
  <si>
    <t>537</t>
  </si>
  <si>
    <t>U1416</t>
  </si>
  <si>
    <t>540</t>
  </si>
  <si>
    <t>U1417</t>
  </si>
  <si>
    <t>541</t>
  </si>
  <si>
    <t>U1418</t>
  </si>
  <si>
    <t>542</t>
  </si>
  <si>
    <t>U1419</t>
  </si>
  <si>
    <t>543</t>
  </si>
  <si>
    <t>U1420</t>
  </si>
  <si>
    <t>555</t>
  </si>
  <si>
    <t>26/8/2024</t>
  </si>
  <si>
    <t>U1421</t>
  </si>
  <si>
    <t>588</t>
  </si>
  <si>
    <t>U1422</t>
  </si>
  <si>
    <t>590</t>
  </si>
  <si>
    <t>U1423</t>
  </si>
  <si>
    <t>596</t>
  </si>
  <si>
    <t>U1424</t>
  </si>
  <si>
    <t>570</t>
  </si>
  <si>
    <t>U1425</t>
  </si>
  <si>
    <t>571</t>
  </si>
  <si>
    <t>U1426</t>
  </si>
  <si>
    <t>568</t>
  </si>
  <si>
    <t>U1427</t>
  </si>
  <si>
    <t>586</t>
  </si>
  <si>
    <t>A K ELECTRICALS</t>
  </si>
  <si>
    <t>27/8/2024</t>
  </si>
  <si>
    <t>U1428</t>
  </si>
  <si>
    <t>597</t>
  </si>
  <si>
    <t>BHADRAK WATER ZONE</t>
  </si>
  <si>
    <t>U1429</t>
  </si>
  <si>
    <t>599</t>
  </si>
  <si>
    <t>ULTRATECH CEMENT LTD</t>
  </si>
  <si>
    <t>U1430</t>
  </si>
  <si>
    <t>635</t>
  </si>
  <si>
    <t>SHREEJI ELECTRICAL COMPANY</t>
  </si>
  <si>
    <t>U1431</t>
  </si>
  <si>
    <t>619</t>
  </si>
  <si>
    <t>U1432</t>
  </si>
  <si>
    <t>615</t>
  </si>
  <si>
    <t>U1433</t>
  </si>
  <si>
    <t>621</t>
  </si>
  <si>
    <t>U1434</t>
  </si>
  <si>
    <t>605</t>
  </si>
  <si>
    <t>U1435</t>
  </si>
  <si>
    <t>602</t>
  </si>
  <si>
    <t>U1436</t>
  </si>
  <si>
    <t>601</t>
  </si>
  <si>
    <t>U1437</t>
  </si>
  <si>
    <t>624</t>
  </si>
  <si>
    <t>EASTERN DISTRIBUTORS</t>
  </si>
  <si>
    <t>U1438</t>
  </si>
  <si>
    <t>622</t>
  </si>
  <si>
    <t>U1439</t>
  </si>
  <si>
    <t>623</t>
  </si>
  <si>
    <t>U1440</t>
  </si>
  <si>
    <t>627</t>
  </si>
  <si>
    <t>SIDDHIVINAYAK DISTRIBUTORS</t>
  </si>
  <si>
    <t>U1441</t>
  </si>
  <si>
    <t>629</t>
  </si>
  <si>
    <t>U1442</t>
  </si>
  <si>
    <t>600</t>
  </si>
  <si>
    <t>U1443</t>
  </si>
  <si>
    <t>657</t>
  </si>
  <si>
    <t>BINOD TRADING COMPANY</t>
  </si>
  <si>
    <t>U1444</t>
  </si>
  <si>
    <t>656</t>
  </si>
  <si>
    <t>U1445</t>
  </si>
  <si>
    <t>643</t>
  </si>
  <si>
    <t>U1446</t>
  </si>
  <si>
    <t>642</t>
  </si>
  <si>
    <t>U1447</t>
  </si>
  <si>
    <t>637</t>
  </si>
  <si>
    <t>M K ENTERPRISES</t>
  </si>
  <si>
    <t>U1448</t>
  </si>
  <si>
    <t>614</t>
  </si>
  <si>
    <t>U1449</t>
  </si>
  <si>
    <t>654</t>
  </si>
  <si>
    <t>U1450</t>
  </si>
  <si>
    <t>632</t>
  </si>
  <si>
    <t>U1451</t>
  </si>
  <si>
    <t>631</t>
  </si>
  <si>
    <t>U1452</t>
  </si>
  <si>
    <t>650</t>
  </si>
  <si>
    <t>BEAUTY HOUSE</t>
  </si>
  <si>
    <t>U1453</t>
  </si>
  <si>
    <t>640</t>
  </si>
  <si>
    <t>U1454</t>
  </si>
  <si>
    <t>659</t>
  </si>
  <si>
    <t>U1455</t>
  </si>
  <si>
    <t>618</t>
  </si>
  <si>
    <t>28/8/2024</t>
  </si>
  <si>
    <t>U1456</t>
  </si>
  <si>
    <t>715</t>
  </si>
  <si>
    <t>SUNDERGARH</t>
  </si>
  <si>
    <t>STAR AND ELEVETURE</t>
  </si>
  <si>
    <t>U1457</t>
  </si>
  <si>
    <t>702</t>
  </si>
  <si>
    <t>U1458</t>
  </si>
  <si>
    <t>710</t>
  </si>
  <si>
    <t>U1459</t>
  </si>
  <si>
    <t>673</t>
  </si>
  <si>
    <t>U1460</t>
  </si>
  <si>
    <t>716</t>
  </si>
  <si>
    <t>U1461</t>
  </si>
  <si>
    <t>723</t>
  </si>
  <si>
    <t>U1462</t>
  </si>
  <si>
    <t>724</t>
  </si>
  <si>
    <t>U1463</t>
  </si>
  <si>
    <t>726</t>
  </si>
  <si>
    <t>U1464</t>
  </si>
  <si>
    <t>729</t>
  </si>
  <si>
    <t>U1465</t>
  </si>
  <si>
    <t>728</t>
  </si>
  <si>
    <t>29/8/2024</t>
  </si>
  <si>
    <t>U1466</t>
  </si>
  <si>
    <t>749</t>
  </si>
  <si>
    <t>U1467</t>
  </si>
  <si>
    <t>748</t>
  </si>
  <si>
    <t>U1468</t>
  </si>
  <si>
    <t>739</t>
  </si>
  <si>
    <t>U1469</t>
  </si>
  <si>
    <t xml:space="preserve">SREE JAGANNATH KITCHEN SOLUTION </t>
  </si>
  <si>
    <t>U1470</t>
  </si>
  <si>
    <t>754</t>
  </si>
  <si>
    <t>U1471</t>
  </si>
  <si>
    <t>753</t>
  </si>
  <si>
    <t>U1472</t>
  </si>
  <si>
    <t>759</t>
  </si>
  <si>
    <t>U1473</t>
  </si>
  <si>
    <t>770</t>
  </si>
  <si>
    <t>U1474</t>
  </si>
  <si>
    <t>769</t>
  </si>
  <si>
    <t>U1475</t>
  </si>
  <si>
    <t>766</t>
  </si>
  <si>
    <t>30/8/2024</t>
  </si>
  <si>
    <t>U1476</t>
  </si>
  <si>
    <t>871</t>
  </si>
  <si>
    <t>JAI MAA DURGA TRADERS</t>
  </si>
  <si>
    <t>U1477</t>
  </si>
  <si>
    <t>854</t>
  </si>
  <si>
    <t>BERHAMPUR</t>
  </si>
  <si>
    <t>RAJHANS DISTRIBUTORS</t>
  </si>
  <si>
    <t>U1478</t>
  </si>
  <si>
    <t>782</t>
  </si>
  <si>
    <t>U1479</t>
  </si>
  <si>
    <t>879</t>
  </si>
  <si>
    <t>SAMBALPUR</t>
  </si>
  <si>
    <t>SONALIKA ENTERPRISES</t>
  </si>
  <si>
    <t>U1480</t>
  </si>
  <si>
    <t>856</t>
  </si>
  <si>
    <t>U1481</t>
  </si>
  <si>
    <t>887</t>
  </si>
  <si>
    <t>U1482</t>
  </si>
  <si>
    <t>899</t>
  </si>
  <si>
    <t>U1483</t>
  </si>
  <si>
    <t>897</t>
  </si>
  <si>
    <t>U1484</t>
  </si>
  <si>
    <t>866</t>
  </si>
  <si>
    <t>U1485</t>
  </si>
  <si>
    <t>863</t>
  </si>
  <si>
    <t>U1486</t>
  </si>
  <si>
    <t>862</t>
  </si>
  <si>
    <t>U1487</t>
  </si>
  <si>
    <t>864</t>
  </si>
  <si>
    <t>U1488</t>
  </si>
  <si>
    <t>860</t>
  </si>
  <si>
    <t>U1489</t>
  </si>
  <si>
    <t>896</t>
  </si>
  <si>
    <t>U1490</t>
  </si>
  <si>
    <t>888</t>
  </si>
  <si>
    <t>PANIGRAHI AGENCY SORO</t>
  </si>
  <si>
    <t>U1491</t>
  </si>
  <si>
    <t>833</t>
  </si>
  <si>
    <t>JEYPORE</t>
  </si>
  <si>
    <t>DIP ENTERPRISES</t>
  </si>
  <si>
    <t>U1492</t>
  </si>
  <si>
    <t>831</t>
  </si>
  <si>
    <t>U1493</t>
  </si>
  <si>
    <t>827</t>
  </si>
  <si>
    <t>U1494</t>
  </si>
  <si>
    <t>828</t>
  </si>
  <si>
    <t>U1495</t>
  </si>
  <si>
    <t>830</t>
  </si>
  <si>
    <t>U1496</t>
  </si>
  <si>
    <t>900</t>
  </si>
  <si>
    <t>U1497</t>
  </si>
  <si>
    <t>U1498</t>
  </si>
  <si>
    <t>870</t>
  </si>
  <si>
    <t>BEHERA AND SONS</t>
  </si>
  <si>
    <t>U1499</t>
  </si>
  <si>
    <t>872</t>
  </si>
  <si>
    <t>U1500</t>
  </si>
  <si>
    <t>873</t>
  </si>
  <si>
    <t>U1501</t>
  </si>
  <si>
    <t>765</t>
  </si>
  <si>
    <t>U1502</t>
  </si>
  <si>
    <t>774</t>
  </si>
  <si>
    <t>U1503</t>
  </si>
  <si>
    <t>768</t>
  </si>
  <si>
    <t>U1504</t>
  </si>
  <si>
    <t>767</t>
  </si>
  <si>
    <t>U1505</t>
  </si>
  <si>
    <t>776</t>
  </si>
  <si>
    <t>RASIKLAL ELECTRONICS</t>
  </si>
  <si>
    <t>U1506</t>
  </si>
  <si>
    <t>773</t>
  </si>
  <si>
    <t>U1507</t>
  </si>
  <si>
    <t>779</t>
  </si>
  <si>
    <t>BHARAT MECHANICAL WORKS</t>
  </si>
  <si>
    <t>U1508</t>
  </si>
  <si>
    <t>780</t>
  </si>
  <si>
    <t>U1509</t>
  </si>
  <si>
    <t>778</t>
  </si>
  <si>
    <t>U1510</t>
  </si>
  <si>
    <t>777</t>
  </si>
  <si>
    <t>U1511</t>
  </si>
  <si>
    <t>772</t>
  </si>
  <si>
    <t>U1512</t>
  </si>
  <si>
    <t>793</t>
  </si>
  <si>
    <t>U1513</t>
  </si>
  <si>
    <t>792</t>
  </si>
  <si>
    <t>U1514</t>
  </si>
  <si>
    <t>800</t>
  </si>
  <si>
    <t>U1515</t>
  </si>
  <si>
    <t>812</t>
  </si>
  <si>
    <t>U1516</t>
  </si>
  <si>
    <t>799</t>
  </si>
  <si>
    <t>U1517</t>
  </si>
  <si>
    <t>798</t>
  </si>
  <si>
    <t>U1518</t>
  </si>
  <si>
    <t>808</t>
  </si>
  <si>
    <t>U1519</t>
  </si>
  <si>
    <t>803</t>
  </si>
  <si>
    <t>U1520</t>
  </si>
  <si>
    <t>811</t>
  </si>
  <si>
    <t>U1521</t>
  </si>
  <si>
    <t>857</t>
  </si>
  <si>
    <t xml:space="preserve">ZINC ELECTRO BAZAR </t>
  </si>
  <si>
    <t>U1522</t>
  </si>
  <si>
    <t>858</t>
  </si>
  <si>
    <t>U1523</t>
  </si>
  <si>
    <t>859</t>
  </si>
  <si>
    <t>U1524</t>
  </si>
  <si>
    <t>851</t>
  </si>
  <si>
    <t>U1525</t>
  </si>
  <si>
    <t>853</t>
  </si>
  <si>
    <t>U1526</t>
  </si>
  <si>
    <t>868</t>
  </si>
  <si>
    <t>U1527</t>
  </si>
  <si>
    <t>867</t>
  </si>
  <si>
    <t>U1528</t>
  </si>
  <si>
    <t>882</t>
  </si>
  <si>
    <t>U1529</t>
  </si>
  <si>
    <t>874</t>
  </si>
  <si>
    <t>U1530</t>
  </si>
  <si>
    <t>914</t>
  </si>
  <si>
    <t>U1531</t>
  </si>
  <si>
    <t>911</t>
  </si>
  <si>
    <t>U1532</t>
  </si>
  <si>
    <t>912</t>
  </si>
  <si>
    <t>U1533</t>
  </si>
  <si>
    <t>913</t>
  </si>
  <si>
    <t>U1534</t>
  </si>
  <si>
    <t>917</t>
  </si>
  <si>
    <t>U1535</t>
  </si>
  <si>
    <t>916</t>
  </si>
  <si>
    <t>BOUDH</t>
  </si>
  <si>
    <t>HINDUSTAN CYCLE STORE</t>
  </si>
  <si>
    <t>U1536</t>
  </si>
  <si>
    <t>922</t>
  </si>
  <si>
    <t>U1537</t>
  </si>
  <si>
    <t>925</t>
  </si>
  <si>
    <t>U1538</t>
  </si>
  <si>
    <t>919</t>
  </si>
  <si>
    <t>U1539</t>
  </si>
  <si>
    <t>924</t>
  </si>
  <si>
    <t>U1540</t>
  </si>
  <si>
    <t>920</t>
  </si>
  <si>
    <t>U1541</t>
  </si>
  <si>
    <t>923</t>
  </si>
  <si>
    <t>U1542</t>
  </si>
  <si>
    <t>905</t>
  </si>
  <si>
    <t>U1543</t>
  </si>
  <si>
    <t>908</t>
  </si>
  <si>
    <t>AARTI ENTERPRISES</t>
  </si>
  <si>
    <t>31/8/2024</t>
  </si>
  <si>
    <t>U1544</t>
  </si>
  <si>
    <t>974</t>
  </si>
  <si>
    <t>U1545</t>
  </si>
  <si>
    <t>934</t>
  </si>
  <si>
    <t>U1546</t>
  </si>
  <si>
    <t>946</t>
  </si>
  <si>
    <t>U1547</t>
  </si>
  <si>
    <t>966</t>
  </si>
  <si>
    <t>U1548</t>
  </si>
  <si>
    <t>969</t>
  </si>
  <si>
    <t>U1549</t>
  </si>
  <si>
    <t>11</t>
  </si>
  <si>
    <t>U1550</t>
  </si>
  <si>
    <t>015</t>
  </si>
  <si>
    <t>U1551</t>
  </si>
  <si>
    <t>4970</t>
  </si>
  <si>
    <t>U1552</t>
  </si>
  <si>
    <t>13</t>
  </si>
  <si>
    <t>U1553</t>
  </si>
  <si>
    <t>U1554</t>
  </si>
  <si>
    <t>964</t>
  </si>
  <si>
    <t>U1555</t>
  </si>
  <si>
    <t>4949</t>
  </si>
  <si>
    <t>U1556</t>
  </si>
  <si>
    <t>4950</t>
  </si>
  <si>
    <t>U1557</t>
  </si>
  <si>
    <t>941</t>
  </si>
  <si>
    <t>U1558</t>
  </si>
  <si>
    <t>496</t>
  </si>
  <si>
    <t>U1559</t>
  </si>
  <si>
    <t>018</t>
  </si>
  <si>
    <t>U1560</t>
  </si>
  <si>
    <t>U1561</t>
  </si>
  <si>
    <t>022</t>
  </si>
  <si>
    <t>ASHA LADIES CORNER</t>
  </si>
  <si>
    <t>U1562</t>
  </si>
  <si>
    <t>19</t>
  </si>
  <si>
    <t>NEW KHAN ENTERPRISES</t>
  </si>
  <si>
    <t>U1563</t>
  </si>
  <si>
    <t>21</t>
  </si>
  <si>
    <t>U1564</t>
  </si>
  <si>
    <t>20</t>
  </si>
  <si>
    <t>U1565</t>
  </si>
  <si>
    <t>4979</t>
  </si>
  <si>
    <t>U1566</t>
  </si>
  <si>
    <t>944</t>
  </si>
  <si>
    <t>U1567</t>
  </si>
  <si>
    <t>956</t>
  </si>
  <si>
    <t>U1568</t>
  </si>
  <si>
    <t>983</t>
  </si>
  <si>
    <t>U1569</t>
  </si>
  <si>
    <t>945</t>
  </si>
  <si>
    <t>U1570</t>
  </si>
  <si>
    <t>942</t>
  </si>
  <si>
    <t>U1571</t>
  </si>
  <si>
    <t>804</t>
  </si>
  <si>
    <t>U1572</t>
  </si>
  <si>
    <t>820</t>
  </si>
  <si>
    <t>U1573</t>
  </si>
  <si>
    <t>48</t>
  </si>
  <si>
    <t>P P ASSOCIATES</t>
  </si>
  <si>
    <t>U1574</t>
  </si>
  <si>
    <t>906</t>
  </si>
  <si>
    <t>SHAH ENTERPRISES</t>
  </si>
  <si>
    <t>U1575</t>
  </si>
  <si>
    <t>5046</t>
  </si>
  <si>
    <t>MAA LAXMI AGENCY</t>
  </si>
  <si>
    <t>U1576</t>
  </si>
  <si>
    <t>U1577</t>
  </si>
  <si>
    <t>5007</t>
  </si>
  <si>
    <t>U1578</t>
  </si>
  <si>
    <t>4875</t>
  </si>
  <si>
    <t>SHIVJI AND CO</t>
  </si>
  <si>
    <t>U1579</t>
  </si>
  <si>
    <t>SINGH ENTERPRISES</t>
  </si>
  <si>
    <t>U1580</t>
  </si>
  <si>
    <t>4929</t>
  </si>
  <si>
    <t>USHA DISTRIBUTORS</t>
  </si>
  <si>
    <t>U1581</t>
  </si>
  <si>
    <t>5044</t>
  </si>
  <si>
    <t>FRESH ODISHA</t>
  </si>
  <si>
    <t>U1582</t>
  </si>
  <si>
    <t>5016</t>
  </si>
  <si>
    <t>U1583</t>
  </si>
  <si>
    <t>5005</t>
  </si>
  <si>
    <t>SHREE DURGA ENTERPRISES</t>
  </si>
  <si>
    <t>BILL NO.   :  17280</t>
  </si>
  <si>
    <t>001</t>
  </si>
  <si>
    <t>WH</t>
  </si>
  <si>
    <t>BILL DATE : 10/09/2024</t>
  </si>
  <si>
    <t>(RUPEES TWO LAKH FIFTY ONE THOUSAND ONE HUNDRED FORTY FIVE ONLY)</t>
  </si>
</sst>
</file>

<file path=xl/styles.xml><?xml version="1.0" encoding="utf-8"?>
<styleSheet xmlns="http://schemas.openxmlformats.org/spreadsheetml/2006/main">
  <numFmts count="1">
    <numFmt numFmtId="164" formatCode="dd/mm/yyyy;@"/>
  </numFmts>
  <fonts count="1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</borders>
  <cellStyleXfs count="15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0" fillId="0" borderId="0" applyNumberFormat="0" applyFill="0" applyBorder="0" applyAlignment="0" applyProtection="0"/>
  </cellStyleXfs>
  <cellXfs count="57">
    <xf numFmtId="0" fontId="0" fillId="0" borderId="0" xfId="0"/>
    <xf numFmtId="0" fontId="4" fillId="2" borderId="0" xfId="0" applyFont="1" applyFill="1" applyAlignment="1">
      <alignment horizontal="left"/>
    </xf>
    <xf numFmtId="0" fontId="4" fillId="2" borderId="0" xfId="0" applyFont="1" applyFill="1" applyAlignment="1">
      <alignment horizontal="center"/>
    </xf>
    <xf numFmtId="164" fontId="4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2" fontId="4" fillId="2" borderId="0" xfId="0" applyNumberFormat="1" applyFont="1" applyFill="1" applyAlignment="1">
      <alignment vertical="center"/>
    </xf>
    <xf numFmtId="0" fontId="4" fillId="2" borderId="0" xfId="0" applyFont="1" applyFill="1"/>
    <xf numFmtId="2" fontId="4" fillId="2" borderId="0" xfId="0" applyNumberFormat="1" applyFont="1" applyFill="1"/>
    <xf numFmtId="0" fontId="4" fillId="2" borderId="0" xfId="0" applyFont="1" applyFill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2" fontId="7" fillId="0" borderId="1" xfId="0" applyNumberFormat="1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/>
    </xf>
    <xf numFmtId="16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2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 wrapText="1"/>
    </xf>
    <xf numFmtId="2" fontId="4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NumberFormat="1" applyFont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0" fontId="10" fillId="0" borderId="0" xfId="14" applyAlignment="1">
      <alignment horizontal="center"/>
    </xf>
    <xf numFmtId="0" fontId="7" fillId="0" borderId="7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0" fontId="0" fillId="0" borderId="1" xfId="0" applyNumberFormat="1" applyFont="1" applyBorder="1" applyAlignment="1">
      <alignment horizontal="left"/>
    </xf>
    <xf numFmtId="0" fontId="9" fillId="0" borderId="1" xfId="0" applyNumberFormat="1" applyFont="1" applyBorder="1"/>
    <xf numFmtId="2" fontId="0" fillId="0" borderId="1" xfId="0" applyNumberFormat="1" applyFont="1" applyBorder="1"/>
    <xf numFmtId="0" fontId="9" fillId="0" borderId="7" xfId="0" applyNumberFormat="1" applyFont="1" applyBorder="1"/>
    <xf numFmtId="2" fontId="7" fillId="0" borderId="1" xfId="0" applyNumberFormat="1" applyFont="1" applyBorder="1" applyAlignment="1">
      <alignment horizontal="right" vertical="center"/>
    </xf>
    <xf numFmtId="0" fontId="7" fillId="0" borderId="0" xfId="0" applyNumberFormat="1" applyFont="1" applyAlignment="1">
      <alignment horizontal="right" vertical="center"/>
    </xf>
    <xf numFmtId="0" fontId="0" fillId="0" borderId="0" xfId="0" applyNumberFormat="1" applyFont="1" applyAlignment="1">
      <alignment horizontal="center"/>
    </xf>
    <xf numFmtId="0" fontId="0" fillId="0" borderId="0" xfId="0" applyNumberFormat="1" applyFont="1"/>
    <xf numFmtId="0" fontId="0" fillId="0" borderId="0" xfId="0" applyNumberFormat="1" applyFont="1" applyAlignment="1">
      <alignment horizontal="left"/>
    </xf>
    <xf numFmtId="2" fontId="0" fillId="0" borderId="0" xfId="0" applyNumberFormat="1" applyFont="1"/>
    <xf numFmtId="0" fontId="0" fillId="0" borderId="1" xfId="0" quotePrefix="1" applyNumberFormat="1" applyFont="1" applyBorder="1"/>
    <xf numFmtId="0" fontId="0" fillId="2" borderId="1" xfId="0" applyNumberFormat="1" applyFont="1" applyFill="1" applyBorder="1" applyAlignment="1">
      <alignment horizontal="center"/>
    </xf>
    <xf numFmtId="0" fontId="0" fillId="2" borderId="1" xfId="0" applyNumberFormat="1" applyFont="1" applyFill="1" applyBorder="1"/>
    <xf numFmtId="0" fontId="0" fillId="2" borderId="1" xfId="0" applyNumberFormat="1" applyFont="1" applyFill="1" applyBorder="1" applyAlignment="1">
      <alignment horizontal="left"/>
    </xf>
    <xf numFmtId="0" fontId="9" fillId="2" borderId="1" xfId="0" applyNumberFormat="1" applyFont="1" applyFill="1" applyBorder="1"/>
    <xf numFmtId="2" fontId="0" fillId="2" borderId="1" xfId="0" applyNumberFormat="1" applyFont="1" applyFill="1" applyBorder="1"/>
    <xf numFmtId="0" fontId="9" fillId="2" borderId="7" xfId="0" applyNumberFormat="1" applyFont="1" applyFill="1" applyBorder="1"/>
    <xf numFmtId="0" fontId="6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7" fillId="0" borderId="5" xfId="0" applyNumberFormat="1" applyFont="1" applyBorder="1" applyAlignment="1">
      <alignment horizontal="right" vertical="center"/>
    </xf>
    <xf numFmtId="0" fontId="7" fillId="0" borderId="6" xfId="0" applyNumberFormat="1" applyFont="1" applyBorder="1" applyAlignment="1">
      <alignment horizontal="right" vertical="center"/>
    </xf>
    <xf numFmtId="0" fontId="7" fillId="0" borderId="7" xfId="0" applyNumberFormat="1" applyFont="1" applyBorder="1" applyAlignment="1">
      <alignment horizontal="right" vertical="center"/>
    </xf>
  </cellXfs>
  <cellStyles count="15">
    <cellStyle name="Hyperlink" xfId="14" builtinId="8"/>
    <cellStyle name="Normal" xfId="0" builtinId="0"/>
    <cellStyle name="Normal 2" xfId="1"/>
    <cellStyle name="Normal 2 2" xfId="2"/>
    <cellStyle name="Normal 2 2 2" xfId="6"/>
    <cellStyle name="Normal 2 2 2 2" xfId="7"/>
    <cellStyle name="Normal 2 2 2 2 2" xfId="9"/>
    <cellStyle name="Normal 2 2 2 2 2 2" xfId="4"/>
    <cellStyle name="Normal 2 2 2 2 2 3" xfId="10"/>
    <cellStyle name="Normal 2 2 3" xfId="12"/>
    <cellStyle name="Normal 2 3" xfId="3"/>
    <cellStyle name="Normal 2 4" xfId="11"/>
    <cellStyle name="Normal 3" xfId="5"/>
    <cellStyle name="Normal 3 2" xfId="8"/>
    <cellStyle name="Normal 4" xfId="13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>
        <row r="4">
          <cell r="B4" t="str">
            <v>STATION</v>
          </cell>
          <cell r="C4" t="str">
            <v>EF</v>
          </cell>
          <cell r="D4" t="str">
            <v>SM</v>
          </cell>
          <cell r="E4" t="str">
            <v>EWP / MMB</v>
          </cell>
          <cell r="F4" t="str">
            <v>SMALL APPL</v>
          </cell>
          <cell r="G4" t="str">
            <v>WATER HEATER</v>
          </cell>
        </row>
        <row r="5">
          <cell r="B5" t="str">
            <v>ANANDAPUR</v>
          </cell>
          <cell r="C5">
            <v>38</v>
          </cell>
          <cell r="D5">
            <v>32.5</v>
          </cell>
          <cell r="E5">
            <v>29.5</v>
          </cell>
          <cell r="F5">
            <v>55</v>
          </cell>
          <cell r="G5">
            <v>60</v>
          </cell>
          <cell r="H5">
            <v>115</v>
          </cell>
          <cell r="I5">
            <v>185</v>
          </cell>
          <cell r="J5">
            <v>410</v>
          </cell>
        </row>
        <row r="6">
          <cell r="B6" t="str">
            <v>ANGUL</v>
          </cell>
          <cell r="C6">
            <v>38</v>
          </cell>
          <cell r="D6">
            <v>38</v>
          </cell>
          <cell r="E6">
            <v>30</v>
          </cell>
          <cell r="F6">
            <v>65</v>
          </cell>
          <cell r="G6">
            <v>65</v>
          </cell>
          <cell r="H6">
            <v>105</v>
          </cell>
          <cell r="I6">
            <v>181</v>
          </cell>
          <cell r="J6">
            <v>340</v>
          </cell>
        </row>
        <row r="7">
          <cell r="B7" t="str">
            <v>ASKA</v>
          </cell>
          <cell r="C7">
            <v>33</v>
          </cell>
          <cell r="D7">
            <v>31</v>
          </cell>
          <cell r="E7">
            <v>28</v>
          </cell>
          <cell r="F7">
            <v>53</v>
          </cell>
          <cell r="G7">
            <v>53</v>
          </cell>
          <cell r="H7">
            <v>101</v>
          </cell>
          <cell r="I7">
            <v>181</v>
          </cell>
          <cell r="J7">
            <v>330</v>
          </cell>
        </row>
        <row r="8">
          <cell r="B8" t="str">
            <v>ATHAGARH</v>
          </cell>
          <cell r="C8">
            <v>38</v>
          </cell>
          <cell r="D8">
            <v>38</v>
          </cell>
          <cell r="E8">
            <v>30</v>
          </cell>
          <cell r="F8">
            <v>70</v>
          </cell>
          <cell r="G8">
            <v>70</v>
          </cell>
          <cell r="H8">
            <v>105</v>
          </cell>
          <cell r="I8">
            <v>169</v>
          </cell>
          <cell r="J8">
            <v>340</v>
          </cell>
        </row>
        <row r="9">
          <cell r="B9" t="str">
            <v>ATTABIRA</v>
          </cell>
          <cell r="C9">
            <v>34</v>
          </cell>
          <cell r="D9">
            <v>31</v>
          </cell>
          <cell r="E9">
            <v>28</v>
          </cell>
          <cell r="F9">
            <v>46</v>
          </cell>
          <cell r="G9">
            <v>46</v>
          </cell>
          <cell r="H9">
            <v>98</v>
          </cell>
          <cell r="I9">
            <v>145</v>
          </cell>
          <cell r="J9">
            <v>340</v>
          </cell>
        </row>
        <row r="10">
          <cell r="B10" t="str">
            <v>BALASORE</v>
          </cell>
          <cell r="C10">
            <v>38</v>
          </cell>
          <cell r="D10">
            <v>38</v>
          </cell>
          <cell r="E10">
            <v>30</v>
          </cell>
          <cell r="F10">
            <v>65</v>
          </cell>
          <cell r="G10">
            <v>70</v>
          </cell>
          <cell r="H10">
            <v>120</v>
          </cell>
          <cell r="I10">
            <v>195</v>
          </cell>
          <cell r="J10">
            <v>340</v>
          </cell>
        </row>
        <row r="11">
          <cell r="B11" t="str">
            <v>BALIGUDA</v>
          </cell>
          <cell r="C11">
            <v>45</v>
          </cell>
          <cell r="D11">
            <v>41</v>
          </cell>
          <cell r="E11">
            <v>38</v>
          </cell>
          <cell r="F11">
            <v>70</v>
          </cell>
          <cell r="G11">
            <v>70</v>
          </cell>
          <cell r="H11">
            <v>124</v>
          </cell>
          <cell r="I11">
            <v>173</v>
          </cell>
          <cell r="J11">
            <v>340</v>
          </cell>
        </row>
        <row r="12">
          <cell r="B12" t="str">
            <v>BALUGAON</v>
          </cell>
          <cell r="C12">
            <v>38</v>
          </cell>
          <cell r="D12">
            <v>38</v>
          </cell>
          <cell r="E12">
            <v>30</v>
          </cell>
          <cell r="F12">
            <v>70</v>
          </cell>
          <cell r="G12">
            <v>70</v>
          </cell>
          <cell r="H12">
            <v>101</v>
          </cell>
          <cell r="I12">
            <v>182</v>
          </cell>
          <cell r="J12">
            <v>340</v>
          </cell>
        </row>
        <row r="13">
          <cell r="B13" t="str">
            <v>BAMRA</v>
          </cell>
          <cell r="C13">
            <v>40</v>
          </cell>
          <cell r="D13">
            <v>38</v>
          </cell>
          <cell r="E13">
            <v>30</v>
          </cell>
          <cell r="F13">
            <v>70</v>
          </cell>
          <cell r="G13">
            <v>70</v>
          </cell>
          <cell r="H13">
            <v>160</v>
          </cell>
          <cell r="I13">
            <v>295</v>
          </cell>
          <cell r="J13">
            <v>340</v>
          </cell>
        </row>
        <row r="14">
          <cell r="B14" t="str">
            <v>BARBIL</v>
          </cell>
          <cell r="C14">
            <v>48</v>
          </cell>
          <cell r="D14">
            <v>41</v>
          </cell>
          <cell r="E14">
            <v>38</v>
          </cell>
          <cell r="F14">
            <v>69</v>
          </cell>
          <cell r="G14">
            <v>69</v>
          </cell>
          <cell r="H14">
            <v>124</v>
          </cell>
          <cell r="I14">
            <v>187</v>
          </cell>
          <cell r="J14">
            <v>350</v>
          </cell>
        </row>
        <row r="15">
          <cell r="B15" t="str">
            <v>BARGARH</v>
          </cell>
          <cell r="C15">
            <v>40</v>
          </cell>
          <cell r="D15">
            <v>38</v>
          </cell>
          <cell r="E15">
            <v>30</v>
          </cell>
          <cell r="F15">
            <v>70</v>
          </cell>
          <cell r="G15">
            <v>70</v>
          </cell>
          <cell r="H15">
            <v>150</v>
          </cell>
          <cell r="I15">
            <v>200</v>
          </cell>
          <cell r="J15">
            <v>340</v>
          </cell>
        </row>
        <row r="16">
          <cell r="B16" t="str">
            <v>BARIPADA</v>
          </cell>
          <cell r="C16">
            <v>38</v>
          </cell>
          <cell r="D16">
            <v>38</v>
          </cell>
          <cell r="E16">
            <v>30</v>
          </cell>
          <cell r="F16">
            <v>65</v>
          </cell>
          <cell r="G16">
            <v>65</v>
          </cell>
          <cell r="H16">
            <v>140</v>
          </cell>
          <cell r="I16">
            <v>210</v>
          </cell>
          <cell r="J16">
            <v>340</v>
          </cell>
        </row>
        <row r="17">
          <cell r="B17" t="str">
            <v>BARPALI</v>
          </cell>
          <cell r="C17">
            <v>34</v>
          </cell>
          <cell r="D17">
            <v>31.5</v>
          </cell>
          <cell r="E17">
            <v>28</v>
          </cell>
          <cell r="F17">
            <v>46</v>
          </cell>
          <cell r="G17">
            <v>46</v>
          </cell>
          <cell r="H17">
            <v>98</v>
          </cell>
          <cell r="I17">
            <v>144</v>
          </cell>
          <cell r="J17">
            <v>300</v>
          </cell>
        </row>
        <row r="18">
          <cell r="B18" t="str">
            <v>BELPAHAR</v>
          </cell>
          <cell r="C18">
            <v>42</v>
          </cell>
          <cell r="D18">
            <v>43</v>
          </cell>
          <cell r="E18">
            <v>34</v>
          </cell>
          <cell r="F18">
            <v>70</v>
          </cell>
          <cell r="G18">
            <v>70</v>
          </cell>
          <cell r="H18">
            <v>180</v>
          </cell>
          <cell r="I18">
            <v>250</v>
          </cell>
          <cell r="J18">
            <v>460</v>
          </cell>
        </row>
        <row r="19">
          <cell r="B19" t="str">
            <v>BERHAMPUR</v>
          </cell>
          <cell r="C19">
            <v>38</v>
          </cell>
          <cell r="D19">
            <v>38</v>
          </cell>
          <cell r="E19">
            <v>30</v>
          </cell>
          <cell r="F19">
            <v>65</v>
          </cell>
          <cell r="G19">
            <v>65</v>
          </cell>
          <cell r="H19">
            <v>105</v>
          </cell>
          <cell r="I19">
            <v>195</v>
          </cell>
          <cell r="J19">
            <v>340</v>
          </cell>
        </row>
        <row r="20">
          <cell r="B20" t="str">
            <v>BHADRAK</v>
          </cell>
          <cell r="C20">
            <v>38</v>
          </cell>
          <cell r="D20">
            <v>38</v>
          </cell>
          <cell r="E20">
            <v>30</v>
          </cell>
          <cell r="F20">
            <v>65</v>
          </cell>
          <cell r="G20">
            <v>65</v>
          </cell>
          <cell r="H20">
            <v>105</v>
          </cell>
          <cell r="I20">
            <v>182</v>
          </cell>
          <cell r="J20">
            <v>340</v>
          </cell>
        </row>
        <row r="21">
          <cell r="B21" t="str">
            <v>BHANJANAGAR</v>
          </cell>
          <cell r="C21">
            <v>36</v>
          </cell>
          <cell r="D21">
            <v>31</v>
          </cell>
          <cell r="E21">
            <v>28.5</v>
          </cell>
          <cell r="F21">
            <v>53</v>
          </cell>
          <cell r="G21">
            <v>53</v>
          </cell>
          <cell r="H21">
            <v>120</v>
          </cell>
          <cell r="I21">
            <v>173</v>
          </cell>
          <cell r="J21">
            <v>340</v>
          </cell>
        </row>
        <row r="22">
          <cell r="B22" t="str">
            <v>BHAWANIPATNA</v>
          </cell>
          <cell r="C22">
            <v>58</v>
          </cell>
          <cell r="D22">
            <v>55</v>
          </cell>
          <cell r="E22">
            <v>46</v>
          </cell>
          <cell r="F22">
            <v>85</v>
          </cell>
          <cell r="G22">
            <v>90</v>
          </cell>
          <cell r="H22">
            <v>180</v>
          </cell>
          <cell r="I22">
            <v>250</v>
          </cell>
          <cell r="J22">
            <v>420</v>
          </cell>
        </row>
        <row r="23">
          <cell r="B23" t="str">
            <v>BHUBAN</v>
          </cell>
          <cell r="C23">
            <v>38</v>
          </cell>
          <cell r="D23">
            <v>38</v>
          </cell>
          <cell r="E23">
            <v>30</v>
          </cell>
          <cell r="F23">
            <v>65</v>
          </cell>
          <cell r="G23">
            <v>65</v>
          </cell>
          <cell r="H23">
            <v>101</v>
          </cell>
          <cell r="I23">
            <v>181</v>
          </cell>
          <cell r="J23">
            <v>340</v>
          </cell>
        </row>
        <row r="24">
          <cell r="B24" t="str">
            <v>BIRAMITRAPUR</v>
          </cell>
          <cell r="C24">
            <v>40</v>
          </cell>
          <cell r="D24">
            <v>38</v>
          </cell>
          <cell r="E24">
            <v>30</v>
          </cell>
          <cell r="F24">
            <v>70</v>
          </cell>
          <cell r="G24">
            <v>70</v>
          </cell>
          <cell r="H24">
            <v>175</v>
          </cell>
          <cell r="I24">
            <v>270</v>
          </cell>
          <cell r="J24">
            <v>340</v>
          </cell>
        </row>
        <row r="25">
          <cell r="B25" t="str">
            <v>BIRMAHARAJPUR</v>
          </cell>
          <cell r="C25">
            <v>58</v>
          </cell>
          <cell r="D25">
            <v>58</v>
          </cell>
          <cell r="E25">
            <v>46</v>
          </cell>
          <cell r="F25">
            <v>90</v>
          </cell>
          <cell r="G25">
            <v>90</v>
          </cell>
          <cell r="H25">
            <v>150</v>
          </cell>
          <cell r="I25">
            <v>265</v>
          </cell>
          <cell r="J25">
            <v>420</v>
          </cell>
        </row>
        <row r="26">
          <cell r="B26" t="str">
            <v>BOLANGIR</v>
          </cell>
          <cell r="C26">
            <v>50</v>
          </cell>
          <cell r="D26">
            <v>55</v>
          </cell>
          <cell r="E26">
            <v>46</v>
          </cell>
          <cell r="F26">
            <v>85</v>
          </cell>
          <cell r="G26">
            <v>90</v>
          </cell>
          <cell r="H26">
            <v>150</v>
          </cell>
          <cell r="I26">
            <v>250</v>
          </cell>
          <cell r="J26">
            <v>420</v>
          </cell>
        </row>
        <row r="27">
          <cell r="B27" t="str">
            <v>BOUDH</v>
          </cell>
          <cell r="C27">
            <v>58</v>
          </cell>
          <cell r="D27">
            <v>58</v>
          </cell>
          <cell r="E27">
            <v>46</v>
          </cell>
          <cell r="F27">
            <v>90</v>
          </cell>
          <cell r="G27">
            <v>90</v>
          </cell>
          <cell r="H27">
            <v>150</v>
          </cell>
          <cell r="I27">
            <v>230</v>
          </cell>
          <cell r="J27">
            <v>420</v>
          </cell>
        </row>
        <row r="28">
          <cell r="B28" t="str">
            <v>BRAHMAGIRI</v>
          </cell>
          <cell r="C28">
            <v>38</v>
          </cell>
          <cell r="D28">
            <v>38</v>
          </cell>
          <cell r="E28">
            <v>30</v>
          </cell>
          <cell r="F28">
            <v>65</v>
          </cell>
          <cell r="G28">
            <v>65</v>
          </cell>
          <cell r="H28">
            <v>101</v>
          </cell>
          <cell r="I28">
            <v>181</v>
          </cell>
          <cell r="J28">
            <v>340</v>
          </cell>
        </row>
        <row r="29">
          <cell r="B29" t="str">
            <v>BRAJARAJNAGAR</v>
          </cell>
          <cell r="C29">
            <v>46</v>
          </cell>
          <cell r="D29">
            <v>48</v>
          </cell>
          <cell r="E29">
            <v>38</v>
          </cell>
          <cell r="F29">
            <v>90</v>
          </cell>
          <cell r="G29">
            <v>90</v>
          </cell>
          <cell r="H29">
            <v>165</v>
          </cell>
          <cell r="I29">
            <v>250</v>
          </cell>
          <cell r="J29">
            <v>460</v>
          </cell>
        </row>
        <row r="30">
          <cell r="B30" t="str">
            <v>BUGUDA</v>
          </cell>
          <cell r="C30">
            <v>33</v>
          </cell>
          <cell r="D30">
            <v>31.5</v>
          </cell>
          <cell r="E30">
            <v>28.5</v>
          </cell>
          <cell r="F30">
            <v>50</v>
          </cell>
          <cell r="G30">
            <v>50</v>
          </cell>
          <cell r="H30">
            <v>91</v>
          </cell>
          <cell r="I30">
            <v>144</v>
          </cell>
          <cell r="J30">
            <v>260</v>
          </cell>
        </row>
        <row r="31">
          <cell r="B31" t="str">
            <v>BURLA</v>
          </cell>
          <cell r="C31">
            <v>38</v>
          </cell>
          <cell r="D31">
            <v>38</v>
          </cell>
          <cell r="E31">
            <v>30</v>
          </cell>
          <cell r="F31">
            <v>70</v>
          </cell>
          <cell r="G31">
            <v>70</v>
          </cell>
          <cell r="H31">
            <v>150</v>
          </cell>
          <cell r="I31">
            <v>245</v>
          </cell>
          <cell r="J31">
            <v>340</v>
          </cell>
        </row>
        <row r="32">
          <cell r="B32" t="str">
            <v>CHANDNESWAR</v>
          </cell>
          <cell r="C32">
            <v>38</v>
          </cell>
          <cell r="D32">
            <v>39</v>
          </cell>
          <cell r="E32">
            <v>36</v>
          </cell>
          <cell r="F32">
            <v>54</v>
          </cell>
          <cell r="G32">
            <v>54</v>
          </cell>
          <cell r="H32">
            <v>106</v>
          </cell>
          <cell r="I32">
            <v>157</v>
          </cell>
          <cell r="J32">
            <v>305</v>
          </cell>
        </row>
        <row r="33">
          <cell r="B33" t="str">
            <v>CHANDABALI</v>
          </cell>
          <cell r="C33">
            <v>49</v>
          </cell>
          <cell r="D33">
            <v>30</v>
          </cell>
          <cell r="E33">
            <v>27</v>
          </cell>
          <cell r="F33">
            <v>70</v>
          </cell>
          <cell r="G33">
            <v>70</v>
          </cell>
          <cell r="H33">
            <v>150</v>
          </cell>
          <cell r="I33">
            <v>193</v>
          </cell>
          <cell r="J33">
            <v>490</v>
          </cell>
        </row>
        <row r="34">
          <cell r="B34" t="str">
            <v>CHANDIKHOL</v>
          </cell>
          <cell r="C34">
            <v>38</v>
          </cell>
          <cell r="D34">
            <v>38</v>
          </cell>
          <cell r="E34">
            <v>30</v>
          </cell>
          <cell r="F34">
            <v>65</v>
          </cell>
          <cell r="G34">
            <v>65</v>
          </cell>
          <cell r="H34">
            <v>105</v>
          </cell>
          <cell r="I34">
            <v>169</v>
          </cell>
          <cell r="J34">
            <v>340</v>
          </cell>
        </row>
        <row r="35">
          <cell r="B35" t="str">
            <v>CHANDPUR</v>
          </cell>
          <cell r="C35">
            <v>37</v>
          </cell>
          <cell r="D35">
            <v>33</v>
          </cell>
          <cell r="E35">
            <v>30</v>
          </cell>
          <cell r="F35">
            <v>63</v>
          </cell>
          <cell r="G35">
            <v>63</v>
          </cell>
          <cell r="H35">
            <v>114</v>
          </cell>
          <cell r="I35">
            <v>175</v>
          </cell>
          <cell r="J35">
            <v>410</v>
          </cell>
        </row>
        <row r="36">
          <cell r="B36" t="str">
            <v>CHARAMPA</v>
          </cell>
          <cell r="C36">
            <v>37</v>
          </cell>
          <cell r="D36">
            <v>30</v>
          </cell>
          <cell r="E36">
            <v>27</v>
          </cell>
          <cell r="F36">
            <v>63</v>
          </cell>
          <cell r="G36">
            <v>63</v>
          </cell>
          <cell r="H36">
            <v>114</v>
          </cell>
          <cell r="I36">
            <v>175</v>
          </cell>
          <cell r="J36">
            <v>410</v>
          </cell>
        </row>
        <row r="37">
          <cell r="B37" t="str">
            <v>DEOGARH</v>
          </cell>
          <cell r="C37">
            <v>40</v>
          </cell>
          <cell r="D37">
            <v>38</v>
          </cell>
          <cell r="E37">
            <v>30</v>
          </cell>
          <cell r="F37">
            <v>71</v>
          </cell>
          <cell r="G37">
            <v>71</v>
          </cell>
          <cell r="H37">
            <v>160</v>
          </cell>
          <cell r="I37">
            <v>270</v>
          </cell>
          <cell r="J37">
            <v>340</v>
          </cell>
        </row>
        <row r="38">
          <cell r="B38" t="str">
            <v>DHANMANDAL</v>
          </cell>
          <cell r="C38">
            <v>38</v>
          </cell>
          <cell r="D38">
            <v>38</v>
          </cell>
          <cell r="E38">
            <v>30</v>
          </cell>
          <cell r="F38">
            <v>71</v>
          </cell>
          <cell r="G38">
            <v>71</v>
          </cell>
          <cell r="H38">
            <v>105</v>
          </cell>
          <cell r="I38">
            <v>181</v>
          </cell>
          <cell r="J38">
            <v>340</v>
          </cell>
        </row>
        <row r="39">
          <cell r="B39" t="str">
            <v>DHARAMGARH</v>
          </cell>
          <cell r="C39">
            <v>48</v>
          </cell>
          <cell r="D39">
            <v>41</v>
          </cell>
          <cell r="E39">
            <v>38</v>
          </cell>
          <cell r="F39">
            <v>70</v>
          </cell>
          <cell r="G39">
            <v>70</v>
          </cell>
          <cell r="H39">
            <v>125</v>
          </cell>
          <cell r="I39">
            <v>173</v>
          </cell>
          <cell r="J39">
            <v>340</v>
          </cell>
        </row>
        <row r="40">
          <cell r="B40" t="str">
            <v>DHENKANAL</v>
          </cell>
          <cell r="C40">
            <v>38</v>
          </cell>
          <cell r="D40">
            <v>38</v>
          </cell>
          <cell r="E40">
            <v>30</v>
          </cell>
          <cell r="F40">
            <v>65</v>
          </cell>
          <cell r="G40">
            <v>70</v>
          </cell>
          <cell r="H40">
            <v>101</v>
          </cell>
          <cell r="I40">
            <v>181</v>
          </cell>
          <cell r="J40">
            <v>340</v>
          </cell>
        </row>
        <row r="41">
          <cell r="B41" t="str">
            <v>DHUSURI</v>
          </cell>
          <cell r="C41">
            <v>38</v>
          </cell>
          <cell r="D41">
            <v>38</v>
          </cell>
          <cell r="E41">
            <v>30</v>
          </cell>
          <cell r="F41">
            <v>70</v>
          </cell>
          <cell r="G41">
            <v>70</v>
          </cell>
          <cell r="H41">
            <v>105</v>
          </cell>
          <cell r="I41">
            <v>182</v>
          </cell>
          <cell r="J41">
            <v>340</v>
          </cell>
        </row>
        <row r="42">
          <cell r="B42" t="str">
            <v>DUBURI</v>
          </cell>
          <cell r="C42">
            <v>38</v>
          </cell>
          <cell r="D42">
            <v>38</v>
          </cell>
          <cell r="E42">
            <v>30</v>
          </cell>
          <cell r="F42">
            <v>70</v>
          </cell>
          <cell r="G42">
            <v>70</v>
          </cell>
          <cell r="H42">
            <v>105</v>
          </cell>
          <cell r="I42">
            <v>181</v>
          </cell>
          <cell r="J42">
            <v>340</v>
          </cell>
        </row>
        <row r="43">
          <cell r="B43" t="str">
            <v>GAJPATI</v>
          </cell>
          <cell r="C43">
            <v>38</v>
          </cell>
          <cell r="D43">
            <v>38</v>
          </cell>
          <cell r="E43">
            <v>30</v>
          </cell>
          <cell r="F43">
            <v>70</v>
          </cell>
          <cell r="G43">
            <v>70</v>
          </cell>
          <cell r="H43">
            <v>105</v>
          </cell>
          <cell r="I43">
            <v>195</v>
          </cell>
          <cell r="J43">
            <v>340</v>
          </cell>
        </row>
        <row r="44">
          <cell r="B44" t="str">
            <v>GOPALPUR</v>
          </cell>
          <cell r="C44">
            <v>38</v>
          </cell>
          <cell r="D44">
            <v>38</v>
          </cell>
          <cell r="E44">
            <v>30</v>
          </cell>
          <cell r="F44">
            <v>70</v>
          </cell>
          <cell r="G44">
            <v>70</v>
          </cell>
          <cell r="H44">
            <v>105</v>
          </cell>
          <cell r="I44">
            <v>195</v>
          </cell>
          <cell r="J44">
            <v>340</v>
          </cell>
        </row>
        <row r="45">
          <cell r="B45" t="str">
            <v>GUNUPUR</v>
          </cell>
          <cell r="C45">
            <v>47.5</v>
          </cell>
          <cell r="D45">
            <v>50.5</v>
          </cell>
          <cell r="E45">
            <v>48</v>
          </cell>
          <cell r="F45">
            <v>66</v>
          </cell>
          <cell r="G45">
            <v>66</v>
          </cell>
          <cell r="H45">
            <v>110</v>
          </cell>
          <cell r="I45">
            <v>170</v>
          </cell>
          <cell r="J45">
            <v>370</v>
          </cell>
        </row>
        <row r="46">
          <cell r="B46" t="str">
            <v>JAGATSINGHPUR</v>
          </cell>
          <cell r="C46">
            <v>40</v>
          </cell>
          <cell r="D46">
            <v>42</v>
          </cell>
          <cell r="E46">
            <v>36</v>
          </cell>
          <cell r="F46">
            <v>70</v>
          </cell>
          <cell r="G46">
            <v>75</v>
          </cell>
          <cell r="H46">
            <v>114</v>
          </cell>
          <cell r="I46">
            <v>181</v>
          </cell>
          <cell r="J46">
            <v>420</v>
          </cell>
        </row>
        <row r="47">
          <cell r="B47" t="str">
            <v>JAIPATNA</v>
          </cell>
          <cell r="C47">
            <v>58</v>
          </cell>
          <cell r="D47">
            <v>58</v>
          </cell>
          <cell r="E47">
            <v>46</v>
          </cell>
          <cell r="F47">
            <v>80</v>
          </cell>
          <cell r="G47">
            <v>80</v>
          </cell>
          <cell r="H47">
            <v>180</v>
          </cell>
          <cell r="I47">
            <v>250</v>
          </cell>
          <cell r="J47">
            <v>420</v>
          </cell>
        </row>
        <row r="48">
          <cell r="B48" t="str">
            <v>JAJPUR ROAD</v>
          </cell>
          <cell r="C48">
            <v>38</v>
          </cell>
          <cell r="D48">
            <v>38</v>
          </cell>
          <cell r="E48">
            <v>30</v>
          </cell>
          <cell r="F48">
            <v>65</v>
          </cell>
          <cell r="G48">
            <v>65</v>
          </cell>
          <cell r="H48">
            <v>105</v>
          </cell>
          <cell r="I48">
            <v>181</v>
          </cell>
          <cell r="J48">
            <v>340</v>
          </cell>
        </row>
        <row r="49">
          <cell r="B49" t="str">
            <v>JAJPUR TOWN</v>
          </cell>
          <cell r="C49">
            <v>40</v>
          </cell>
          <cell r="D49">
            <v>45</v>
          </cell>
          <cell r="E49">
            <v>38</v>
          </cell>
          <cell r="F49">
            <v>70</v>
          </cell>
          <cell r="G49">
            <v>75</v>
          </cell>
          <cell r="H49">
            <v>111</v>
          </cell>
          <cell r="I49">
            <v>181</v>
          </cell>
          <cell r="J49">
            <v>420</v>
          </cell>
        </row>
        <row r="50">
          <cell r="B50" t="str">
            <v>JALESWAR</v>
          </cell>
          <cell r="C50">
            <v>55</v>
          </cell>
          <cell r="D50">
            <v>54</v>
          </cell>
          <cell r="E50">
            <v>51</v>
          </cell>
          <cell r="F50">
            <v>76</v>
          </cell>
          <cell r="G50">
            <v>76</v>
          </cell>
          <cell r="H50">
            <v>140</v>
          </cell>
          <cell r="I50">
            <v>225</v>
          </cell>
          <cell r="J50">
            <v>490</v>
          </cell>
        </row>
        <row r="51">
          <cell r="B51" t="str">
            <v>JANHA</v>
          </cell>
          <cell r="C51">
            <v>38</v>
          </cell>
          <cell r="D51">
            <v>38</v>
          </cell>
          <cell r="E51">
            <v>30</v>
          </cell>
          <cell r="F51">
            <v>70</v>
          </cell>
          <cell r="G51">
            <v>70</v>
          </cell>
          <cell r="H51">
            <v>105</v>
          </cell>
          <cell r="I51">
            <v>181</v>
          </cell>
          <cell r="J51">
            <v>340</v>
          </cell>
        </row>
        <row r="52">
          <cell r="B52" t="str">
            <v>JARKA</v>
          </cell>
          <cell r="C52">
            <v>36</v>
          </cell>
          <cell r="D52">
            <v>36</v>
          </cell>
          <cell r="E52">
            <v>33</v>
          </cell>
          <cell r="F52">
            <v>60</v>
          </cell>
          <cell r="G52">
            <v>62</v>
          </cell>
          <cell r="H52">
            <v>114</v>
          </cell>
          <cell r="I52">
            <v>181</v>
          </cell>
          <cell r="J52">
            <v>410</v>
          </cell>
        </row>
        <row r="53">
          <cell r="B53" t="str">
            <v>JASHIPUR</v>
          </cell>
          <cell r="C53">
            <v>40</v>
          </cell>
          <cell r="D53">
            <v>38</v>
          </cell>
          <cell r="E53">
            <v>30</v>
          </cell>
          <cell r="F53">
            <v>70</v>
          </cell>
          <cell r="G53">
            <v>70</v>
          </cell>
          <cell r="H53">
            <v>130</v>
          </cell>
          <cell r="I53">
            <v>215</v>
          </cell>
          <cell r="J53">
            <v>340</v>
          </cell>
        </row>
        <row r="54">
          <cell r="B54" t="str">
            <v>JATNI</v>
          </cell>
          <cell r="C54">
            <v>40</v>
          </cell>
          <cell r="D54">
            <v>45</v>
          </cell>
          <cell r="E54">
            <v>36</v>
          </cell>
          <cell r="F54">
            <v>75</v>
          </cell>
          <cell r="G54">
            <v>86</v>
          </cell>
          <cell r="H54">
            <v>114</v>
          </cell>
          <cell r="I54">
            <v>181</v>
          </cell>
          <cell r="J54">
            <v>420</v>
          </cell>
        </row>
        <row r="55">
          <cell r="B55" t="str">
            <v>JEYPORE</v>
          </cell>
          <cell r="C55">
            <v>60</v>
          </cell>
          <cell r="D55">
            <v>60</v>
          </cell>
          <cell r="E55">
            <v>50</v>
          </cell>
          <cell r="F55">
            <v>80</v>
          </cell>
          <cell r="G55">
            <v>90</v>
          </cell>
          <cell r="H55">
            <v>200</v>
          </cell>
          <cell r="I55">
            <v>265</v>
          </cell>
          <cell r="J55">
            <v>460</v>
          </cell>
        </row>
        <row r="56">
          <cell r="B56" t="str">
            <v>JHARSUGUDA</v>
          </cell>
          <cell r="C56">
            <v>40</v>
          </cell>
          <cell r="D56">
            <v>38</v>
          </cell>
          <cell r="E56">
            <v>30</v>
          </cell>
          <cell r="F56">
            <v>70</v>
          </cell>
          <cell r="G56">
            <v>70</v>
          </cell>
          <cell r="H56">
            <v>160</v>
          </cell>
          <cell r="I56">
            <v>265</v>
          </cell>
          <cell r="J56">
            <v>340</v>
          </cell>
        </row>
        <row r="57">
          <cell r="B57" t="str">
            <v>JODA</v>
          </cell>
          <cell r="C57">
            <v>40</v>
          </cell>
          <cell r="D57">
            <v>38.5</v>
          </cell>
          <cell r="E57">
            <v>35.5</v>
          </cell>
          <cell r="F57">
            <v>60</v>
          </cell>
          <cell r="G57">
            <v>60</v>
          </cell>
          <cell r="H57">
            <v>106</v>
          </cell>
          <cell r="I57">
            <v>157</v>
          </cell>
          <cell r="J57">
            <v>282</v>
          </cell>
        </row>
        <row r="58">
          <cell r="B58" t="str">
            <v>JUNAGARH</v>
          </cell>
          <cell r="C58">
            <v>58</v>
          </cell>
          <cell r="D58">
            <v>58</v>
          </cell>
          <cell r="E58">
            <v>45</v>
          </cell>
          <cell r="F58">
            <v>85</v>
          </cell>
          <cell r="G58">
            <v>90</v>
          </cell>
          <cell r="H58">
            <v>185</v>
          </cell>
          <cell r="I58">
            <v>265</v>
          </cell>
          <cell r="J58">
            <v>420</v>
          </cell>
        </row>
        <row r="59">
          <cell r="B59" t="str">
            <v>KALAHANDI</v>
          </cell>
          <cell r="C59">
            <v>58</v>
          </cell>
          <cell r="D59">
            <v>58</v>
          </cell>
          <cell r="E59">
            <v>46</v>
          </cell>
          <cell r="F59">
            <v>90</v>
          </cell>
          <cell r="G59">
            <v>90</v>
          </cell>
          <cell r="H59">
            <v>180</v>
          </cell>
          <cell r="I59">
            <v>265</v>
          </cell>
          <cell r="J59">
            <v>420</v>
          </cell>
        </row>
        <row r="60">
          <cell r="B60" t="str">
            <v>KALIMELA</v>
          </cell>
          <cell r="C60">
            <v>64</v>
          </cell>
          <cell r="D60">
            <v>66</v>
          </cell>
          <cell r="E60">
            <v>52</v>
          </cell>
          <cell r="F60">
            <v>90</v>
          </cell>
          <cell r="G60">
            <v>90</v>
          </cell>
          <cell r="H60">
            <v>200</v>
          </cell>
          <cell r="I60">
            <v>265</v>
          </cell>
          <cell r="J60">
            <v>460</v>
          </cell>
        </row>
        <row r="61">
          <cell r="B61" t="str">
            <v>KAMAKSHYANAGAR</v>
          </cell>
          <cell r="C61">
            <v>38</v>
          </cell>
          <cell r="D61">
            <v>38</v>
          </cell>
          <cell r="E61">
            <v>30</v>
          </cell>
          <cell r="F61">
            <v>70</v>
          </cell>
          <cell r="G61">
            <v>70</v>
          </cell>
          <cell r="H61">
            <v>101</v>
          </cell>
          <cell r="I61">
            <v>181</v>
          </cell>
          <cell r="J61">
            <v>340</v>
          </cell>
        </row>
        <row r="62">
          <cell r="B62" t="str">
            <v>KANHIA</v>
          </cell>
          <cell r="C62">
            <v>38</v>
          </cell>
          <cell r="D62">
            <v>38</v>
          </cell>
          <cell r="E62">
            <v>30</v>
          </cell>
          <cell r="F62">
            <v>70</v>
          </cell>
          <cell r="G62">
            <v>70</v>
          </cell>
          <cell r="H62">
            <v>105</v>
          </cell>
          <cell r="I62">
            <v>181</v>
          </cell>
          <cell r="J62">
            <v>340</v>
          </cell>
        </row>
        <row r="63">
          <cell r="B63" t="str">
            <v>KANTABANJI</v>
          </cell>
          <cell r="C63">
            <v>58</v>
          </cell>
          <cell r="D63">
            <v>56</v>
          </cell>
          <cell r="E63">
            <v>45</v>
          </cell>
          <cell r="F63">
            <v>85</v>
          </cell>
          <cell r="G63">
            <v>90</v>
          </cell>
          <cell r="H63">
            <v>175</v>
          </cell>
          <cell r="I63">
            <v>165</v>
          </cell>
          <cell r="J63">
            <v>420</v>
          </cell>
        </row>
        <row r="64">
          <cell r="B64" t="str">
            <v>KARANJIA</v>
          </cell>
          <cell r="C64">
            <v>38</v>
          </cell>
          <cell r="D64">
            <v>38</v>
          </cell>
          <cell r="E64">
            <v>30</v>
          </cell>
          <cell r="F64">
            <v>70</v>
          </cell>
          <cell r="G64">
            <v>70</v>
          </cell>
          <cell r="H64">
            <v>140</v>
          </cell>
          <cell r="I64">
            <v>225</v>
          </cell>
          <cell r="J64">
            <v>340</v>
          </cell>
        </row>
        <row r="65">
          <cell r="B65" t="str">
            <v>KENDRAPARA</v>
          </cell>
          <cell r="C65">
            <v>38</v>
          </cell>
          <cell r="D65">
            <v>37</v>
          </cell>
          <cell r="E65">
            <v>30</v>
          </cell>
          <cell r="F65">
            <v>65</v>
          </cell>
          <cell r="G65">
            <v>70</v>
          </cell>
          <cell r="H65">
            <v>102</v>
          </cell>
          <cell r="I65">
            <v>181</v>
          </cell>
          <cell r="J65">
            <v>340</v>
          </cell>
        </row>
        <row r="66">
          <cell r="B66" t="str">
            <v>KEONJHAR</v>
          </cell>
          <cell r="C66">
            <v>40</v>
          </cell>
          <cell r="D66">
            <v>38</v>
          </cell>
          <cell r="E66">
            <v>30</v>
          </cell>
          <cell r="F66">
            <v>70</v>
          </cell>
          <cell r="G66">
            <v>70</v>
          </cell>
          <cell r="H66">
            <v>130</v>
          </cell>
          <cell r="I66">
            <v>225</v>
          </cell>
          <cell r="J66">
            <v>340</v>
          </cell>
        </row>
        <row r="67">
          <cell r="B67" t="str">
            <v>KESAIBAHAL</v>
          </cell>
          <cell r="C67">
            <v>40</v>
          </cell>
          <cell r="D67">
            <v>38</v>
          </cell>
          <cell r="E67">
            <v>30</v>
          </cell>
          <cell r="F67">
            <v>70</v>
          </cell>
          <cell r="G67">
            <v>70</v>
          </cell>
          <cell r="H67">
            <v>160</v>
          </cell>
          <cell r="I67">
            <v>165</v>
          </cell>
          <cell r="J67">
            <v>340</v>
          </cell>
        </row>
        <row r="68">
          <cell r="B68" t="str">
            <v>KESINGA</v>
          </cell>
          <cell r="C68">
            <v>58</v>
          </cell>
          <cell r="D68">
            <v>56</v>
          </cell>
          <cell r="E68">
            <v>46</v>
          </cell>
          <cell r="F68">
            <v>85</v>
          </cell>
          <cell r="G68">
            <v>90</v>
          </cell>
          <cell r="H68">
            <v>180</v>
          </cell>
          <cell r="I68">
            <v>265</v>
          </cell>
          <cell r="J68">
            <v>420</v>
          </cell>
        </row>
        <row r="69">
          <cell r="B69" t="str">
            <v>KHARIAR ROAD</v>
          </cell>
          <cell r="C69">
            <v>58</v>
          </cell>
          <cell r="D69">
            <v>56</v>
          </cell>
          <cell r="E69">
            <v>45</v>
          </cell>
          <cell r="F69">
            <v>85</v>
          </cell>
          <cell r="G69">
            <v>90</v>
          </cell>
          <cell r="H69">
            <v>175</v>
          </cell>
          <cell r="I69">
            <v>265</v>
          </cell>
          <cell r="J69">
            <v>420</v>
          </cell>
        </row>
        <row r="70">
          <cell r="B70" t="str">
            <v>KHURDA</v>
          </cell>
          <cell r="C70">
            <v>38</v>
          </cell>
          <cell r="D70">
            <v>47</v>
          </cell>
          <cell r="E70">
            <v>30</v>
          </cell>
          <cell r="F70">
            <v>65</v>
          </cell>
          <cell r="G70">
            <v>65</v>
          </cell>
          <cell r="H70">
            <v>101</v>
          </cell>
          <cell r="I70">
            <v>175</v>
          </cell>
          <cell r="J70">
            <v>340</v>
          </cell>
        </row>
        <row r="71">
          <cell r="B71" t="str">
            <v>KONARK</v>
          </cell>
          <cell r="C71">
            <v>38</v>
          </cell>
          <cell r="D71">
            <v>38</v>
          </cell>
          <cell r="E71">
            <v>30</v>
          </cell>
          <cell r="F71">
            <v>65</v>
          </cell>
          <cell r="G71">
            <v>65</v>
          </cell>
          <cell r="H71">
            <v>101</v>
          </cell>
          <cell r="I71">
            <v>181</v>
          </cell>
          <cell r="J71">
            <v>340</v>
          </cell>
        </row>
        <row r="72">
          <cell r="B72" t="str">
            <v>KORAPUT</v>
          </cell>
          <cell r="C72">
            <v>58</v>
          </cell>
          <cell r="D72">
            <v>58</v>
          </cell>
          <cell r="E72">
            <v>46</v>
          </cell>
          <cell r="F72">
            <v>90</v>
          </cell>
          <cell r="G72">
            <v>90</v>
          </cell>
          <cell r="H72">
            <v>200</v>
          </cell>
          <cell r="I72">
            <v>290</v>
          </cell>
          <cell r="J72">
            <v>420</v>
          </cell>
        </row>
        <row r="73">
          <cell r="B73" t="str">
            <v>KUAKHIA</v>
          </cell>
          <cell r="C73">
            <v>38</v>
          </cell>
          <cell r="D73">
            <v>40</v>
          </cell>
          <cell r="E73">
            <v>35</v>
          </cell>
          <cell r="F73">
            <v>65</v>
          </cell>
          <cell r="G73">
            <v>75</v>
          </cell>
          <cell r="H73">
            <v>111</v>
          </cell>
          <cell r="I73">
            <v>181</v>
          </cell>
          <cell r="J73">
            <v>420</v>
          </cell>
        </row>
        <row r="74">
          <cell r="B74" t="str">
            <v>KUCHINDA</v>
          </cell>
          <cell r="C74">
            <v>40</v>
          </cell>
          <cell r="D74">
            <v>39</v>
          </cell>
          <cell r="E74">
            <v>35.5</v>
          </cell>
          <cell r="F74">
            <v>60</v>
          </cell>
          <cell r="G74">
            <v>60</v>
          </cell>
          <cell r="H74">
            <v>106</v>
          </cell>
          <cell r="I74">
            <v>157</v>
          </cell>
          <cell r="J74">
            <v>282</v>
          </cell>
        </row>
        <row r="75">
          <cell r="B75" t="str">
            <v>MALKANGIRI</v>
          </cell>
          <cell r="C75">
            <v>64</v>
          </cell>
          <cell r="D75">
            <v>66</v>
          </cell>
          <cell r="E75">
            <v>52</v>
          </cell>
          <cell r="F75">
            <v>90</v>
          </cell>
          <cell r="G75">
            <v>90</v>
          </cell>
          <cell r="H75">
            <v>200</v>
          </cell>
          <cell r="I75">
            <v>300</v>
          </cell>
          <cell r="J75">
            <v>460</v>
          </cell>
        </row>
        <row r="76">
          <cell r="B76" t="str">
            <v xml:space="preserve">MUNIGUDA </v>
          </cell>
          <cell r="C76">
            <v>60</v>
          </cell>
          <cell r="D76">
            <v>58</v>
          </cell>
          <cell r="E76">
            <v>46</v>
          </cell>
          <cell r="F76">
            <v>90</v>
          </cell>
          <cell r="G76">
            <v>90</v>
          </cell>
          <cell r="H76">
            <v>175</v>
          </cell>
          <cell r="I76">
            <v>290</v>
          </cell>
          <cell r="J76">
            <v>460</v>
          </cell>
        </row>
        <row r="77">
          <cell r="B77" t="str">
            <v>NARENDRAPUR</v>
          </cell>
          <cell r="C77">
            <v>38</v>
          </cell>
          <cell r="D77">
            <v>38</v>
          </cell>
          <cell r="E77">
            <v>30</v>
          </cell>
          <cell r="F77">
            <v>70</v>
          </cell>
          <cell r="G77">
            <v>70</v>
          </cell>
          <cell r="H77">
            <v>105</v>
          </cell>
          <cell r="I77">
            <v>195</v>
          </cell>
          <cell r="J77">
            <v>340</v>
          </cell>
        </row>
        <row r="78">
          <cell r="B78" t="str">
            <v>NARSINGHPUR</v>
          </cell>
          <cell r="C78">
            <v>38</v>
          </cell>
          <cell r="D78">
            <v>38</v>
          </cell>
          <cell r="E78">
            <v>30</v>
          </cell>
          <cell r="F78">
            <v>70</v>
          </cell>
          <cell r="G78">
            <v>70</v>
          </cell>
          <cell r="H78">
            <v>105</v>
          </cell>
          <cell r="I78">
            <v>181</v>
          </cell>
          <cell r="J78">
            <v>340</v>
          </cell>
        </row>
        <row r="79">
          <cell r="B79" t="str">
            <v>NABARANGPUR</v>
          </cell>
          <cell r="C79">
            <v>53</v>
          </cell>
          <cell r="D79">
            <v>46</v>
          </cell>
          <cell r="E79">
            <v>43</v>
          </cell>
          <cell r="F79">
            <v>76</v>
          </cell>
          <cell r="G79">
            <v>76</v>
          </cell>
          <cell r="H79">
            <v>115</v>
          </cell>
          <cell r="I79">
            <v>188</v>
          </cell>
          <cell r="J79">
            <v>370</v>
          </cell>
        </row>
        <row r="80">
          <cell r="B80" t="str">
            <v>NAYAGARH</v>
          </cell>
          <cell r="C80">
            <v>38</v>
          </cell>
          <cell r="D80">
            <v>38</v>
          </cell>
          <cell r="E80">
            <v>30</v>
          </cell>
          <cell r="F80">
            <v>65</v>
          </cell>
          <cell r="G80">
            <v>65</v>
          </cell>
          <cell r="H80">
            <v>101</v>
          </cell>
          <cell r="I80">
            <v>181</v>
          </cell>
          <cell r="J80">
            <v>340</v>
          </cell>
        </row>
        <row r="81">
          <cell r="B81" t="str">
            <v>NIMAPARA</v>
          </cell>
          <cell r="C81">
            <v>37</v>
          </cell>
          <cell r="D81">
            <v>36</v>
          </cell>
          <cell r="E81">
            <v>33</v>
          </cell>
          <cell r="F81">
            <v>62</v>
          </cell>
          <cell r="G81">
            <v>62</v>
          </cell>
          <cell r="H81">
            <v>114</v>
          </cell>
          <cell r="I81">
            <v>181</v>
          </cell>
          <cell r="J81">
            <v>410</v>
          </cell>
        </row>
        <row r="82">
          <cell r="B82" t="str">
            <v>NUAGAON</v>
          </cell>
          <cell r="C82">
            <v>40</v>
          </cell>
          <cell r="D82">
            <v>38</v>
          </cell>
          <cell r="E82">
            <v>30</v>
          </cell>
          <cell r="F82">
            <v>70</v>
          </cell>
          <cell r="G82">
            <v>70</v>
          </cell>
          <cell r="H82">
            <v>175</v>
          </cell>
          <cell r="I82">
            <v>295</v>
          </cell>
          <cell r="J82">
            <v>340</v>
          </cell>
        </row>
        <row r="83">
          <cell r="B83" t="str">
            <v>NUAPADA</v>
          </cell>
          <cell r="C83">
            <v>58</v>
          </cell>
          <cell r="D83">
            <v>58</v>
          </cell>
          <cell r="E83">
            <v>46</v>
          </cell>
          <cell r="F83">
            <v>90</v>
          </cell>
          <cell r="G83">
            <v>90</v>
          </cell>
          <cell r="H83">
            <v>150</v>
          </cell>
          <cell r="I83">
            <v>265</v>
          </cell>
          <cell r="J83">
            <v>420</v>
          </cell>
        </row>
        <row r="84">
          <cell r="B84" t="str">
            <v>OLATPUR</v>
          </cell>
          <cell r="C84">
            <v>38</v>
          </cell>
          <cell r="D84">
            <v>38</v>
          </cell>
          <cell r="E84">
            <v>30</v>
          </cell>
          <cell r="F84">
            <v>70</v>
          </cell>
          <cell r="G84">
            <v>70</v>
          </cell>
          <cell r="H84">
            <v>101</v>
          </cell>
          <cell r="I84">
            <v>181</v>
          </cell>
          <cell r="J84">
            <v>340</v>
          </cell>
        </row>
        <row r="85">
          <cell r="B85" t="str">
            <v>PADMAPUR</v>
          </cell>
          <cell r="C85">
            <v>44</v>
          </cell>
          <cell r="D85">
            <v>38</v>
          </cell>
          <cell r="E85">
            <v>35</v>
          </cell>
          <cell r="F85">
            <v>64</v>
          </cell>
          <cell r="G85">
            <v>64</v>
          </cell>
          <cell r="H85">
            <v>117</v>
          </cell>
          <cell r="I85">
            <v>163</v>
          </cell>
          <cell r="J85">
            <v>300</v>
          </cell>
        </row>
        <row r="86">
          <cell r="B86" t="str">
            <v>PAIKAMALA</v>
          </cell>
          <cell r="C86">
            <v>44</v>
          </cell>
          <cell r="D86">
            <v>38</v>
          </cell>
          <cell r="E86">
            <v>35</v>
          </cell>
          <cell r="F86">
            <v>64</v>
          </cell>
          <cell r="G86">
            <v>64</v>
          </cell>
          <cell r="H86">
            <v>117</v>
          </cell>
          <cell r="I86">
            <v>163</v>
          </cell>
          <cell r="J86">
            <v>300</v>
          </cell>
        </row>
        <row r="87">
          <cell r="B87" t="str">
            <v>PANIKOILI</v>
          </cell>
          <cell r="C87">
            <v>40</v>
          </cell>
          <cell r="D87">
            <v>41</v>
          </cell>
          <cell r="E87">
            <v>36</v>
          </cell>
          <cell r="F87">
            <v>70</v>
          </cell>
          <cell r="G87">
            <v>75</v>
          </cell>
          <cell r="H87">
            <v>115</v>
          </cell>
          <cell r="I87">
            <v>181</v>
          </cell>
          <cell r="J87">
            <v>420</v>
          </cell>
        </row>
        <row r="88">
          <cell r="B88" t="str">
            <v>PAPADAHANDI</v>
          </cell>
          <cell r="C88">
            <v>53</v>
          </cell>
          <cell r="D88">
            <v>46</v>
          </cell>
          <cell r="E88">
            <v>43</v>
          </cell>
          <cell r="F88">
            <v>76</v>
          </cell>
          <cell r="G88">
            <v>76</v>
          </cell>
          <cell r="H88">
            <v>115</v>
          </cell>
          <cell r="I88">
            <v>188</v>
          </cell>
          <cell r="J88">
            <v>370</v>
          </cell>
        </row>
        <row r="89">
          <cell r="B89" t="str">
            <v>PARADEEP</v>
          </cell>
          <cell r="C89">
            <v>38</v>
          </cell>
          <cell r="D89">
            <v>38</v>
          </cell>
          <cell r="E89">
            <v>30</v>
          </cell>
          <cell r="F89">
            <v>70</v>
          </cell>
          <cell r="G89">
            <v>70</v>
          </cell>
          <cell r="H89">
            <v>103</v>
          </cell>
          <cell r="I89">
            <v>181</v>
          </cell>
          <cell r="J89">
            <v>340</v>
          </cell>
        </row>
        <row r="90">
          <cell r="B90" t="str">
            <v>PARALAKHEMUNDI</v>
          </cell>
          <cell r="C90">
            <v>48</v>
          </cell>
          <cell r="D90">
            <v>41</v>
          </cell>
          <cell r="E90">
            <v>38</v>
          </cell>
          <cell r="F90">
            <v>66</v>
          </cell>
          <cell r="G90">
            <v>66</v>
          </cell>
          <cell r="H90">
            <v>110</v>
          </cell>
          <cell r="I90">
            <v>170</v>
          </cell>
          <cell r="J90">
            <v>370</v>
          </cell>
        </row>
        <row r="91">
          <cell r="B91" t="str">
            <v>PATTAMUNDAI</v>
          </cell>
          <cell r="C91">
            <v>43</v>
          </cell>
          <cell r="D91">
            <v>37</v>
          </cell>
          <cell r="E91">
            <v>34</v>
          </cell>
          <cell r="F91">
            <v>58</v>
          </cell>
          <cell r="G91">
            <v>58</v>
          </cell>
          <cell r="H91">
            <v>114</v>
          </cell>
          <cell r="I91">
            <v>181</v>
          </cell>
          <cell r="J91">
            <v>410</v>
          </cell>
        </row>
        <row r="92">
          <cell r="B92" t="str">
            <v>PHULBANI</v>
          </cell>
          <cell r="C92">
            <v>45</v>
          </cell>
          <cell r="D92">
            <v>41</v>
          </cell>
          <cell r="E92">
            <v>38</v>
          </cell>
          <cell r="F92">
            <v>70</v>
          </cell>
          <cell r="G92">
            <v>70</v>
          </cell>
          <cell r="H92">
            <v>124</v>
          </cell>
          <cell r="I92">
            <v>173</v>
          </cell>
          <cell r="J92">
            <v>340</v>
          </cell>
        </row>
        <row r="93">
          <cell r="B93" t="str">
            <v>PRITIPUR</v>
          </cell>
          <cell r="C93">
            <v>42</v>
          </cell>
          <cell r="D93">
            <v>48</v>
          </cell>
          <cell r="E93">
            <v>38</v>
          </cell>
          <cell r="F93">
            <v>75</v>
          </cell>
          <cell r="G93">
            <v>75</v>
          </cell>
          <cell r="H93">
            <v>111</v>
          </cell>
          <cell r="I93">
            <v>181</v>
          </cell>
          <cell r="J93">
            <v>420</v>
          </cell>
        </row>
        <row r="94">
          <cell r="B94" t="str">
            <v>PURI</v>
          </cell>
          <cell r="C94">
            <v>38</v>
          </cell>
          <cell r="D94">
            <v>38</v>
          </cell>
          <cell r="E94">
            <v>30</v>
          </cell>
          <cell r="F94">
            <v>65</v>
          </cell>
          <cell r="G94">
            <v>65</v>
          </cell>
          <cell r="H94">
            <v>101</v>
          </cell>
          <cell r="I94">
            <v>181</v>
          </cell>
          <cell r="J94">
            <v>340</v>
          </cell>
        </row>
        <row r="95">
          <cell r="B95" t="str">
            <v>RAHAMA</v>
          </cell>
          <cell r="C95">
            <v>42</v>
          </cell>
          <cell r="D95">
            <v>48</v>
          </cell>
          <cell r="E95">
            <v>38</v>
          </cell>
          <cell r="F95">
            <v>75</v>
          </cell>
          <cell r="G95">
            <v>75</v>
          </cell>
          <cell r="H95">
            <v>115</v>
          </cell>
          <cell r="I95">
            <v>181</v>
          </cell>
          <cell r="J95">
            <v>420</v>
          </cell>
        </row>
        <row r="96">
          <cell r="B96" t="str">
            <v>RAIRANGPUR</v>
          </cell>
          <cell r="C96">
            <v>38</v>
          </cell>
          <cell r="D96">
            <v>32</v>
          </cell>
          <cell r="E96">
            <v>29</v>
          </cell>
          <cell r="F96">
            <v>50</v>
          </cell>
          <cell r="G96">
            <v>50</v>
          </cell>
          <cell r="H96">
            <v>95</v>
          </cell>
          <cell r="I96">
            <v>143</v>
          </cell>
          <cell r="J96">
            <v>280</v>
          </cell>
        </row>
        <row r="97">
          <cell r="B97" t="str">
            <v>RAJGANGPUR</v>
          </cell>
          <cell r="C97">
            <v>34</v>
          </cell>
          <cell r="D97">
            <v>31</v>
          </cell>
          <cell r="E97">
            <v>28</v>
          </cell>
          <cell r="F97">
            <v>51</v>
          </cell>
          <cell r="G97">
            <v>51</v>
          </cell>
          <cell r="H97">
            <v>104</v>
          </cell>
          <cell r="I97">
            <v>175</v>
          </cell>
          <cell r="J97">
            <v>280</v>
          </cell>
        </row>
        <row r="98">
          <cell r="B98" t="str">
            <v>RAJKANIKA</v>
          </cell>
          <cell r="C98">
            <v>43</v>
          </cell>
          <cell r="D98">
            <v>37</v>
          </cell>
          <cell r="E98">
            <v>34</v>
          </cell>
          <cell r="F98">
            <v>58</v>
          </cell>
          <cell r="G98">
            <v>58</v>
          </cell>
          <cell r="H98">
            <v>114</v>
          </cell>
          <cell r="I98">
            <v>181</v>
          </cell>
          <cell r="J98">
            <v>410</v>
          </cell>
        </row>
        <row r="99">
          <cell r="B99" t="str">
            <v>RANAPUR</v>
          </cell>
          <cell r="C99">
            <v>38</v>
          </cell>
          <cell r="D99">
            <v>38</v>
          </cell>
          <cell r="E99">
            <v>30</v>
          </cell>
          <cell r="F99">
            <v>70</v>
          </cell>
          <cell r="G99">
            <v>70</v>
          </cell>
          <cell r="H99">
            <v>101</v>
          </cell>
          <cell r="I99">
            <v>181</v>
          </cell>
          <cell r="J99">
            <v>340</v>
          </cell>
        </row>
        <row r="100">
          <cell r="B100" t="str">
            <v>RAYAGADA</v>
          </cell>
          <cell r="C100">
            <v>60</v>
          </cell>
          <cell r="D100">
            <v>58</v>
          </cell>
          <cell r="E100">
            <v>45</v>
          </cell>
          <cell r="F100">
            <v>85</v>
          </cell>
          <cell r="G100">
            <v>90</v>
          </cell>
          <cell r="H100">
            <v>175</v>
          </cell>
          <cell r="I100">
            <v>290</v>
          </cell>
          <cell r="J100">
            <v>460</v>
          </cell>
        </row>
        <row r="101">
          <cell r="B101" t="str">
            <v>REDHAKHOL</v>
          </cell>
          <cell r="C101">
            <v>38</v>
          </cell>
          <cell r="D101">
            <v>38</v>
          </cell>
          <cell r="E101">
            <v>30</v>
          </cell>
          <cell r="F101">
            <v>70</v>
          </cell>
          <cell r="G101">
            <v>70</v>
          </cell>
          <cell r="H101">
            <v>150</v>
          </cell>
          <cell r="I101">
            <v>245</v>
          </cell>
          <cell r="J101">
            <v>340</v>
          </cell>
        </row>
        <row r="102">
          <cell r="B102" t="str">
            <v>RENGALI</v>
          </cell>
          <cell r="C102">
            <v>38</v>
          </cell>
          <cell r="D102">
            <v>38</v>
          </cell>
          <cell r="E102">
            <v>30</v>
          </cell>
          <cell r="F102">
            <v>70</v>
          </cell>
          <cell r="G102">
            <v>70</v>
          </cell>
          <cell r="H102">
            <v>150</v>
          </cell>
          <cell r="I102">
            <v>245</v>
          </cell>
          <cell r="J102">
            <v>340</v>
          </cell>
        </row>
        <row r="103">
          <cell r="B103" t="str">
            <v>ROURKELA</v>
          </cell>
          <cell r="C103">
            <v>40</v>
          </cell>
          <cell r="D103">
            <v>38</v>
          </cell>
          <cell r="E103">
            <v>30</v>
          </cell>
          <cell r="F103">
            <v>70</v>
          </cell>
          <cell r="G103">
            <v>70</v>
          </cell>
          <cell r="H103">
            <v>170</v>
          </cell>
          <cell r="I103">
            <v>250</v>
          </cell>
          <cell r="J103">
            <v>340</v>
          </cell>
        </row>
        <row r="104">
          <cell r="B104" t="str">
            <v>SALIPUR</v>
          </cell>
          <cell r="C104">
            <v>38</v>
          </cell>
          <cell r="D104">
            <v>38</v>
          </cell>
          <cell r="E104">
            <v>30</v>
          </cell>
          <cell r="F104">
            <v>65</v>
          </cell>
          <cell r="G104">
            <v>65</v>
          </cell>
          <cell r="H104">
            <v>102</v>
          </cell>
          <cell r="I104">
            <v>181</v>
          </cell>
          <cell r="J104">
            <v>340</v>
          </cell>
        </row>
        <row r="105">
          <cell r="B105" t="str">
            <v>SAMBALPUR</v>
          </cell>
          <cell r="C105">
            <v>38</v>
          </cell>
          <cell r="D105">
            <v>38</v>
          </cell>
          <cell r="E105">
            <v>30</v>
          </cell>
          <cell r="F105">
            <v>70</v>
          </cell>
          <cell r="G105">
            <v>70</v>
          </cell>
          <cell r="H105">
            <v>150</v>
          </cell>
          <cell r="I105">
            <v>245</v>
          </cell>
          <cell r="J105">
            <v>340</v>
          </cell>
        </row>
        <row r="106">
          <cell r="B106" t="str">
            <v>SARABONG</v>
          </cell>
          <cell r="C106">
            <v>58</v>
          </cell>
          <cell r="D106">
            <v>58</v>
          </cell>
          <cell r="E106">
            <v>46</v>
          </cell>
          <cell r="F106">
            <v>90</v>
          </cell>
          <cell r="G106">
            <v>90</v>
          </cell>
          <cell r="H106">
            <v>150</v>
          </cell>
          <cell r="I106">
            <v>265</v>
          </cell>
          <cell r="J106">
            <v>420</v>
          </cell>
        </row>
        <row r="107">
          <cell r="B107" t="str">
            <v>SIMILIGUDA</v>
          </cell>
          <cell r="C107">
            <v>53</v>
          </cell>
          <cell r="D107">
            <v>46</v>
          </cell>
          <cell r="E107">
            <v>43</v>
          </cell>
          <cell r="F107">
            <v>80</v>
          </cell>
          <cell r="G107">
            <v>80</v>
          </cell>
          <cell r="H107">
            <v>115</v>
          </cell>
          <cell r="I107">
            <v>188</v>
          </cell>
          <cell r="J107">
            <v>370</v>
          </cell>
        </row>
        <row r="108">
          <cell r="B108" t="str">
            <v>SINDHEKELA</v>
          </cell>
          <cell r="C108">
            <v>58</v>
          </cell>
          <cell r="D108">
            <v>58</v>
          </cell>
          <cell r="E108">
            <v>46</v>
          </cell>
          <cell r="F108">
            <v>90</v>
          </cell>
          <cell r="G108">
            <v>90</v>
          </cell>
          <cell r="H108">
            <v>150</v>
          </cell>
          <cell r="I108">
            <v>265</v>
          </cell>
          <cell r="J108">
            <v>420</v>
          </cell>
        </row>
        <row r="109">
          <cell r="B109" t="str">
            <v>SOHELA</v>
          </cell>
          <cell r="C109">
            <v>34</v>
          </cell>
          <cell r="D109">
            <v>31</v>
          </cell>
          <cell r="E109">
            <v>28</v>
          </cell>
          <cell r="F109">
            <v>57</v>
          </cell>
          <cell r="G109">
            <v>57</v>
          </cell>
          <cell r="H109">
            <v>108</v>
          </cell>
          <cell r="I109">
            <v>145</v>
          </cell>
          <cell r="J109">
            <v>300</v>
          </cell>
        </row>
        <row r="110">
          <cell r="B110" t="str">
            <v>SONEPUR</v>
          </cell>
          <cell r="C110">
            <v>58</v>
          </cell>
          <cell r="D110">
            <v>58</v>
          </cell>
          <cell r="E110">
            <v>46</v>
          </cell>
          <cell r="F110">
            <v>90</v>
          </cell>
          <cell r="G110">
            <v>90</v>
          </cell>
          <cell r="H110">
            <v>150</v>
          </cell>
          <cell r="I110">
            <v>265</v>
          </cell>
          <cell r="J110">
            <v>420</v>
          </cell>
        </row>
        <row r="111">
          <cell r="B111" t="str">
            <v>SORO</v>
          </cell>
          <cell r="C111">
            <v>45</v>
          </cell>
          <cell r="D111">
            <v>48</v>
          </cell>
          <cell r="E111">
            <v>39</v>
          </cell>
          <cell r="F111">
            <v>70</v>
          </cell>
          <cell r="G111">
            <v>75</v>
          </cell>
          <cell r="H111">
            <v>120</v>
          </cell>
          <cell r="I111">
            <v>195</v>
          </cell>
          <cell r="J111">
            <v>420</v>
          </cell>
        </row>
        <row r="112">
          <cell r="B112" t="str">
            <v>SUBDEGA</v>
          </cell>
          <cell r="C112">
            <v>40</v>
          </cell>
          <cell r="D112">
            <v>38</v>
          </cell>
          <cell r="E112">
            <v>30</v>
          </cell>
          <cell r="F112">
            <v>70</v>
          </cell>
          <cell r="G112">
            <v>70</v>
          </cell>
          <cell r="H112">
            <v>175</v>
          </cell>
          <cell r="I112">
            <v>275</v>
          </cell>
          <cell r="J112">
            <v>340</v>
          </cell>
        </row>
        <row r="113">
          <cell r="B113" t="str">
            <v>SUNDERGARH</v>
          </cell>
          <cell r="C113">
            <v>40</v>
          </cell>
          <cell r="D113">
            <v>38</v>
          </cell>
          <cell r="E113">
            <v>30</v>
          </cell>
          <cell r="F113">
            <v>70</v>
          </cell>
          <cell r="G113">
            <v>70</v>
          </cell>
          <cell r="H113">
            <v>175</v>
          </cell>
          <cell r="I113">
            <v>250</v>
          </cell>
          <cell r="J113">
            <v>340</v>
          </cell>
        </row>
        <row r="114">
          <cell r="B114" t="str">
            <v>TALCHER</v>
          </cell>
          <cell r="C114">
            <v>38</v>
          </cell>
          <cell r="D114">
            <v>38</v>
          </cell>
          <cell r="E114">
            <v>30</v>
          </cell>
          <cell r="F114">
            <v>70</v>
          </cell>
          <cell r="G114">
            <v>70</v>
          </cell>
          <cell r="H114">
            <v>105</v>
          </cell>
          <cell r="I114">
            <v>200</v>
          </cell>
          <cell r="J114">
            <v>340</v>
          </cell>
        </row>
        <row r="115">
          <cell r="B115" t="str">
            <v>TANGI</v>
          </cell>
          <cell r="C115">
            <v>38</v>
          </cell>
          <cell r="D115">
            <v>38</v>
          </cell>
          <cell r="E115">
            <v>30</v>
          </cell>
          <cell r="F115">
            <v>70</v>
          </cell>
          <cell r="G115">
            <v>70</v>
          </cell>
          <cell r="H115">
            <v>105</v>
          </cell>
          <cell r="I115">
            <v>169</v>
          </cell>
          <cell r="J115">
            <v>340</v>
          </cell>
        </row>
        <row r="116">
          <cell r="B116" t="str">
            <v>TITILAGARH</v>
          </cell>
          <cell r="C116">
            <v>58</v>
          </cell>
          <cell r="D116">
            <v>65</v>
          </cell>
          <cell r="E116">
            <v>50</v>
          </cell>
          <cell r="F116">
            <v>90</v>
          </cell>
          <cell r="G116">
            <v>90</v>
          </cell>
          <cell r="H116">
            <v>185</v>
          </cell>
          <cell r="I116">
            <v>290</v>
          </cell>
          <cell r="J116">
            <v>460</v>
          </cell>
        </row>
        <row r="117">
          <cell r="B117" t="str">
            <v>UDALA</v>
          </cell>
          <cell r="C117">
            <v>38</v>
          </cell>
          <cell r="D117">
            <v>38</v>
          </cell>
          <cell r="E117">
            <v>30</v>
          </cell>
          <cell r="F117">
            <v>70</v>
          </cell>
          <cell r="G117">
            <v>70</v>
          </cell>
          <cell r="H117">
            <v>140</v>
          </cell>
          <cell r="I117">
            <v>225</v>
          </cell>
          <cell r="J117">
            <v>340</v>
          </cell>
        </row>
        <row r="118">
          <cell r="B118" t="str">
            <v>UMERKOTE</v>
          </cell>
          <cell r="C118">
            <v>53</v>
          </cell>
          <cell r="D118">
            <v>46</v>
          </cell>
          <cell r="E118">
            <v>43</v>
          </cell>
          <cell r="F118">
            <v>76</v>
          </cell>
          <cell r="G118">
            <v>76</v>
          </cell>
          <cell r="H118">
            <v>115</v>
          </cell>
          <cell r="I118">
            <v>188</v>
          </cell>
          <cell r="J118">
            <v>370</v>
          </cell>
        </row>
        <row r="119">
          <cell r="B119" t="str">
            <v>CHAMPUA</v>
          </cell>
          <cell r="C119">
            <v>40</v>
          </cell>
          <cell r="D119">
            <v>38</v>
          </cell>
          <cell r="E119">
            <v>30</v>
          </cell>
          <cell r="F119">
            <v>70</v>
          </cell>
          <cell r="G119">
            <v>70</v>
          </cell>
          <cell r="H119">
            <v>130</v>
          </cell>
          <cell r="I119">
            <v>225</v>
          </cell>
          <cell r="J119">
            <v>340</v>
          </cell>
        </row>
        <row r="120">
          <cell r="B120" t="str">
            <v>JHUMPURA</v>
          </cell>
          <cell r="C120">
            <v>40</v>
          </cell>
          <cell r="D120">
            <v>38</v>
          </cell>
          <cell r="E120">
            <v>30</v>
          </cell>
          <cell r="F120">
            <v>70</v>
          </cell>
          <cell r="G120">
            <v>70</v>
          </cell>
          <cell r="H120">
            <v>130</v>
          </cell>
          <cell r="I120">
            <v>225</v>
          </cell>
          <cell r="J120">
            <v>340</v>
          </cell>
        </row>
        <row r="121">
          <cell r="B121" t="str">
            <v>BHUBANESWAR</v>
          </cell>
          <cell r="C121">
            <v>38</v>
          </cell>
          <cell r="D121">
            <v>47</v>
          </cell>
          <cell r="E121">
            <v>30</v>
          </cell>
          <cell r="F121">
            <v>65</v>
          </cell>
          <cell r="G121">
            <v>65</v>
          </cell>
          <cell r="H121">
            <v>101</v>
          </cell>
          <cell r="I121">
            <v>175</v>
          </cell>
          <cell r="J121">
            <v>340</v>
          </cell>
        </row>
        <row r="122">
          <cell r="B122" t="str">
            <v>NIALI</v>
          </cell>
          <cell r="C122">
            <v>38</v>
          </cell>
          <cell r="D122">
            <v>38</v>
          </cell>
          <cell r="E122">
            <v>30</v>
          </cell>
          <cell r="F122">
            <v>70</v>
          </cell>
          <cell r="G122">
            <v>70</v>
          </cell>
          <cell r="H122">
            <v>101</v>
          </cell>
          <cell r="I122">
            <v>181</v>
          </cell>
          <cell r="J122">
            <v>340</v>
          </cell>
        </row>
        <row r="123">
          <cell r="B123" t="str">
            <v>PHULNAKHARA</v>
          </cell>
          <cell r="C123">
            <v>38</v>
          </cell>
          <cell r="D123">
            <v>47</v>
          </cell>
          <cell r="E123">
            <v>30</v>
          </cell>
          <cell r="F123">
            <v>65</v>
          </cell>
          <cell r="G123">
            <v>65</v>
          </cell>
          <cell r="H123">
            <v>101</v>
          </cell>
          <cell r="I123">
            <v>175</v>
          </cell>
          <cell r="J123">
            <v>340</v>
          </cell>
        </row>
        <row r="124">
          <cell r="B124" t="str">
            <v>CUTTACK</v>
          </cell>
          <cell r="C124">
            <v>38</v>
          </cell>
          <cell r="D124">
            <v>38</v>
          </cell>
          <cell r="E124">
            <v>30</v>
          </cell>
          <cell r="F124">
            <v>65</v>
          </cell>
          <cell r="G124">
            <v>65</v>
          </cell>
          <cell r="H124">
            <v>102</v>
          </cell>
          <cell r="I124">
            <v>181</v>
          </cell>
          <cell r="J124">
            <v>340</v>
          </cell>
        </row>
        <row r="125">
          <cell r="B125" t="str">
            <v>DHARMASALA</v>
          </cell>
          <cell r="C125">
            <v>40</v>
          </cell>
          <cell r="D125">
            <v>41</v>
          </cell>
          <cell r="E125">
            <v>36</v>
          </cell>
          <cell r="F125">
            <v>70</v>
          </cell>
          <cell r="G125">
            <v>75</v>
          </cell>
          <cell r="H125">
            <v>115</v>
          </cell>
          <cell r="I125">
            <v>181</v>
          </cell>
          <cell r="J125">
            <v>420</v>
          </cell>
        </row>
        <row r="126">
          <cell r="B126" t="str">
            <v>KAMAKHYANAGAR</v>
          </cell>
          <cell r="C126">
            <v>38</v>
          </cell>
          <cell r="D126">
            <v>38</v>
          </cell>
          <cell r="E126">
            <v>30</v>
          </cell>
          <cell r="F126">
            <v>65</v>
          </cell>
          <cell r="G126">
            <v>70</v>
          </cell>
          <cell r="H126">
            <v>101</v>
          </cell>
          <cell r="I126">
            <v>181</v>
          </cell>
          <cell r="J126">
            <v>340</v>
          </cell>
        </row>
        <row r="127">
          <cell r="B127" t="str">
            <v>HINDOL</v>
          </cell>
          <cell r="C127">
            <v>38</v>
          </cell>
          <cell r="D127">
            <v>38</v>
          </cell>
          <cell r="E127">
            <v>30</v>
          </cell>
          <cell r="F127">
            <v>65</v>
          </cell>
          <cell r="G127">
            <v>70</v>
          </cell>
          <cell r="H127">
            <v>101</v>
          </cell>
          <cell r="I127">
            <v>181</v>
          </cell>
          <cell r="J127">
            <v>340</v>
          </cell>
        </row>
        <row r="128">
          <cell r="B128" t="str">
            <v>GHATAGAON</v>
          </cell>
          <cell r="C128">
            <v>40</v>
          </cell>
          <cell r="D128">
            <v>38</v>
          </cell>
          <cell r="E128">
            <v>30</v>
          </cell>
          <cell r="F128">
            <v>70</v>
          </cell>
          <cell r="G128">
            <v>70</v>
          </cell>
          <cell r="H128">
            <v>130</v>
          </cell>
          <cell r="I128">
            <v>225</v>
          </cell>
          <cell r="J128">
            <v>340</v>
          </cell>
        </row>
        <row r="129">
          <cell r="B129" t="str">
            <v>CHANDRAGIRI</v>
          </cell>
          <cell r="C129">
            <v>48</v>
          </cell>
          <cell r="D129">
            <v>41</v>
          </cell>
          <cell r="E129">
            <v>38</v>
          </cell>
          <cell r="F129">
            <v>66</v>
          </cell>
          <cell r="G129">
            <v>66</v>
          </cell>
          <cell r="H129">
            <v>110</v>
          </cell>
          <cell r="I129">
            <v>170</v>
          </cell>
          <cell r="J129">
            <v>370</v>
          </cell>
        </row>
        <row r="130">
          <cell r="B130" t="str">
            <v>KARLAMUNDA</v>
          </cell>
          <cell r="C130">
            <v>58</v>
          </cell>
          <cell r="D130">
            <v>55</v>
          </cell>
          <cell r="E130">
            <v>46</v>
          </cell>
          <cell r="F130">
            <v>85</v>
          </cell>
          <cell r="G130">
            <v>90</v>
          </cell>
          <cell r="H130">
            <v>180</v>
          </cell>
          <cell r="I130">
            <v>250</v>
          </cell>
          <cell r="J130">
            <v>420</v>
          </cell>
        </row>
        <row r="131">
          <cell r="B131" t="str">
            <v>BIRIDI</v>
          </cell>
          <cell r="C131">
            <v>40</v>
          </cell>
          <cell r="D131">
            <v>42</v>
          </cell>
          <cell r="E131">
            <v>36</v>
          </cell>
          <cell r="F131">
            <v>70</v>
          </cell>
          <cell r="G131">
            <v>75</v>
          </cell>
          <cell r="H131">
            <v>114</v>
          </cell>
          <cell r="I131">
            <v>181</v>
          </cell>
          <cell r="J131">
            <v>420</v>
          </cell>
        </row>
        <row r="132">
          <cell r="B132" t="str">
            <v>CHANDANESWAR</v>
          </cell>
          <cell r="C132">
            <v>55</v>
          </cell>
          <cell r="D132">
            <v>54</v>
          </cell>
          <cell r="E132">
            <v>51</v>
          </cell>
          <cell r="F132">
            <v>76</v>
          </cell>
          <cell r="G132">
            <v>76</v>
          </cell>
          <cell r="H132">
            <v>140</v>
          </cell>
          <cell r="I132">
            <v>225</v>
          </cell>
          <cell r="J132">
            <v>490</v>
          </cell>
        </row>
        <row r="133">
          <cell r="B133" t="str">
            <v>DHENKIKOTE</v>
          </cell>
          <cell r="C133">
            <v>55</v>
          </cell>
          <cell r="D133">
            <v>54</v>
          </cell>
          <cell r="E133">
            <v>51</v>
          </cell>
          <cell r="F133">
            <v>76</v>
          </cell>
          <cell r="G133">
            <v>76</v>
          </cell>
          <cell r="H133">
            <v>140</v>
          </cell>
          <cell r="I133">
            <v>225</v>
          </cell>
          <cell r="J133">
            <v>490</v>
          </cell>
        </row>
        <row r="134">
          <cell r="B134" t="str">
            <v>RAJ SUNAKHALA</v>
          </cell>
          <cell r="C134">
            <v>38</v>
          </cell>
          <cell r="D134">
            <v>38</v>
          </cell>
          <cell r="E134">
            <v>30</v>
          </cell>
          <cell r="F134">
            <v>65</v>
          </cell>
          <cell r="G134">
            <v>65</v>
          </cell>
          <cell r="H134">
            <v>101</v>
          </cell>
          <cell r="I134">
            <v>181</v>
          </cell>
          <cell r="J134">
            <v>340</v>
          </cell>
        </row>
        <row r="135">
          <cell r="B135" t="str">
            <v>PALLAHARA</v>
          </cell>
          <cell r="C135">
            <v>38</v>
          </cell>
          <cell r="D135">
            <v>38</v>
          </cell>
          <cell r="E135">
            <v>30</v>
          </cell>
          <cell r="F135">
            <v>70</v>
          </cell>
          <cell r="G135">
            <v>70</v>
          </cell>
          <cell r="H135">
            <v>105</v>
          </cell>
          <cell r="I135">
            <v>200</v>
          </cell>
          <cell r="J135">
            <v>340</v>
          </cell>
        </row>
        <row r="136">
          <cell r="B136" t="str">
            <v>CHOUDWAR</v>
          </cell>
          <cell r="C136">
            <v>38</v>
          </cell>
          <cell r="D136">
            <v>38</v>
          </cell>
          <cell r="E136">
            <v>30</v>
          </cell>
          <cell r="F136">
            <v>65</v>
          </cell>
          <cell r="G136">
            <v>70</v>
          </cell>
          <cell r="H136">
            <v>101</v>
          </cell>
          <cell r="I136">
            <v>181</v>
          </cell>
          <cell r="J136">
            <v>340</v>
          </cell>
        </row>
        <row r="137">
          <cell r="B137" t="str">
            <v>BHOGARAI</v>
          </cell>
          <cell r="C137">
            <v>55</v>
          </cell>
          <cell r="D137">
            <v>54</v>
          </cell>
          <cell r="E137">
            <v>51</v>
          </cell>
          <cell r="F137">
            <v>76</v>
          </cell>
          <cell r="G137">
            <v>76</v>
          </cell>
          <cell r="H137">
            <v>140</v>
          </cell>
          <cell r="I137">
            <v>225</v>
          </cell>
          <cell r="J137">
            <v>490</v>
          </cell>
        </row>
        <row r="138">
          <cell r="B138" t="str">
            <v>PARJANG</v>
          </cell>
          <cell r="C138">
            <v>38</v>
          </cell>
          <cell r="D138">
            <v>38</v>
          </cell>
          <cell r="E138">
            <v>30</v>
          </cell>
          <cell r="F138">
            <v>70</v>
          </cell>
          <cell r="G138">
            <v>70</v>
          </cell>
          <cell r="H138">
            <v>105</v>
          </cell>
          <cell r="I138">
            <v>200</v>
          </cell>
          <cell r="J138">
            <v>340</v>
          </cell>
        </row>
        <row r="139">
          <cell r="B139" t="str">
            <v>MOHANA</v>
          </cell>
          <cell r="C139">
            <v>48</v>
          </cell>
          <cell r="D139">
            <v>41</v>
          </cell>
          <cell r="E139">
            <v>38</v>
          </cell>
          <cell r="F139">
            <v>66</v>
          </cell>
          <cell r="G139">
            <v>66</v>
          </cell>
          <cell r="H139">
            <v>110</v>
          </cell>
          <cell r="I139">
            <v>170</v>
          </cell>
          <cell r="J139">
            <v>370</v>
          </cell>
        </row>
        <row r="140">
          <cell r="B140" t="str">
            <v>R UDAYAGIRI</v>
          </cell>
          <cell r="C140">
            <v>48</v>
          </cell>
          <cell r="D140">
            <v>41</v>
          </cell>
          <cell r="E140">
            <v>38</v>
          </cell>
          <cell r="F140">
            <v>66</v>
          </cell>
          <cell r="G140">
            <v>66</v>
          </cell>
          <cell r="H140">
            <v>110</v>
          </cell>
          <cell r="I140">
            <v>170</v>
          </cell>
          <cell r="J140">
            <v>370</v>
          </cell>
        </row>
      </sheetData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17"/>
  <sheetViews>
    <sheetView tabSelected="1" zoomScale="145" zoomScaleNormal="145" workbookViewId="0">
      <selection activeCell="O9" sqref="O9"/>
    </sheetView>
  </sheetViews>
  <sheetFormatPr defaultRowHeight="15.95" customHeight="1"/>
  <cols>
    <col min="1" max="1" width="4.85546875" style="2" customWidth="1"/>
    <col min="2" max="2" width="10.28515625" style="3" customWidth="1"/>
    <col min="3" max="3" width="6.85546875" style="2" customWidth="1"/>
    <col min="4" max="4" width="8.7109375" style="4" bestFit="1" customWidth="1"/>
    <col min="5" max="5" width="6.42578125" style="4" bestFit="1" customWidth="1"/>
    <col min="6" max="6" width="17.85546875" style="1" customWidth="1"/>
    <col min="7" max="7" width="5.42578125" style="2" bestFit="1" customWidth="1"/>
    <col min="8" max="8" width="7.140625" style="5" customWidth="1"/>
    <col min="9" max="9" width="6.28515625" style="6" customWidth="1"/>
    <col min="10" max="10" width="10.140625" style="7" bestFit="1" customWidth="1"/>
    <col min="11" max="11" width="9.5703125" style="8" bestFit="1" customWidth="1"/>
    <col min="12" max="12" width="40.28515625" style="6" bestFit="1" customWidth="1"/>
    <col min="13" max="16384" width="9.140625" style="6"/>
  </cols>
  <sheetData>
    <row r="1" spans="1:12" s="2" customFormat="1" ht="15.95" customHeight="1">
      <c r="A1" s="14" t="s">
        <v>3</v>
      </c>
      <c r="B1" s="15"/>
      <c r="C1" s="14"/>
      <c r="D1" s="16"/>
      <c r="E1" s="16"/>
      <c r="F1" s="14"/>
      <c r="I1" s="17" t="s">
        <v>47</v>
      </c>
      <c r="J1" s="18"/>
      <c r="K1" s="20"/>
    </row>
    <row r="2" spans="1:12" s="2" customFormat="1" ht="15.95" customHeight="1">
      <c r="A2" s="14" t="s">
        <v>5</v>
      </c>
      <c r="B2" s="15"/>
      <c r="C2" s="14"/>
      <c r="D2" s="16"/>
      <c r="E2" s="16"/>
      <c r="F2" s="14"/>
      <c r="I2" s="17" t="s">
        <v>764</v>
      </c>
      <c r="J2" s="18"/>
      <c r="K2" s="20"/>
    </row>
    <row r="3" spans="1:12" s="2" customFormat="1" ht="15.95" customHeight="1">
      <c r="A3" s="14" t="s">
        <v>1</v>
      </c>
      <c r="B3" s="19"/>
      <c r="C3" s="14"/>
      <c r="D3" s="16"/>
      <c r="E3" s="16"/>
      <c r="F3" s="14"/>
      <c r="I3" s="17" t="s">
        <v>767</v>
      </c>
      <c r="J3" s="18"/>
      <c r="K3" s="20"/>
    </row>
    <row r="4" spans="1:12" s="2" customFormat="1" ht="15.95" customHeight="1">
      <c r="A4" s="14" t="s">
        <v>6</v>
      </c>
      <c r="B4" s="19"/>
      <c r="C4" s="14"/>
      <c r="D4" s="16"/>
      <c r="E4" s="16"/>
      <c r="F4" s="14"/>
      <c r="I4" s="17" t="s">
        <v>0</v>
      </c>
      <c r="J4" s="18"/>
      <c r="K4" s="20"/>
    </row>
    <row r="5" spans="1:12" s="2" customFormat="1" ht="15.95" customHeight="1">
      <c r="A5" s="20"/>
      <c r="B5" s="19"/>
      <c r="C5" s="14"/>
      <c r="D5" s="16"/>
      <c r="E5" s="16"/>
      <c r="F5" s="14"/>
      <c r="I5" s="21" t="s">
        <v>2</v>
      </c>
      <c r="J5" s="18"/>
      <c r="K5" s="20"/>
    </row>
    <row r="6" spans="1:12" s="2" customFormat="1" ht="15.95" customHeight="1">
      <c r="A6" s="9"/>
      <c r="B6" s="22"/>
      <c r="C6" s="9"/>
      <c r="D6" s="23"/>
      <c r="E6" s="23"/>
      <c r="F6" s="21"/>
      <c r="G6" s="9"/>
      <c r="H6" s="24"/>
      <c r="I6" s="9"/>
      <c r="J6" s="18"/>
      <c r="K6" s="20"/>
    </row>
    <row r="7" spans="1:12" s="2" customFormat="1" ht="15.95" customHeight="1">
      <c r="A7" s="26" t="s">
        <v>36</v>
      </c>
      <c r="B7" s="26" t="s">
        <v>8</v>
      </c>
      <c r="C7" s="26" t="s">
        <v>9</v>
      </c>
      <c r="D7" s="26" t="s">
        <v>48</v>
      </c>
      <c r="E7" s="26" t="s">
        <v>37</v>
      </c>
      <c r="F7" s="26" t="s">
        <v>10</v>
      </c>
      <c r="G7" s="26" t="s">
        <v>11</v>
      </c>
      <c r="H7" s="11" t="s">
        <v>12</v>
      </c>
      <c r="I7" s="11" t="s">
        <v>13</v>
      </c>
      <c r="J7" s="11" t="s">
        <v>14</v>
      </c>
      <c r="K7" s="31" t="s">
        <v>20</v>
      </c>
      <c r="L7" s="26" t="s">
        <v>49</v>
      </c>
    </row>
    <row r="8" spans="1:12" s="2" customFormat="1" ht="15.95" customHeight="1">
      <c r="A8" s="32">
        <v>1</v>
      </c>
      <c r="B8" s="33" t="s">
        <v>50</v>
      </c>
      <c r="C8" s="34" t="s">
        <v>51</v>
      </c>
      <c r="D8" s="33" t="s">
        <v>52</v>
      </c>
      <c r="E8" s="35" t="s">
        <v>33</v>
      </c>
      <c r="F8" s="33" t="s">
        <v>53</v>
      </c>
      <c r="G8" s="33">
        <v>20</v>
      </c>
      <c r="H8" s="36">
        <f>VLOOKUP(F8,'[1]USHA INT'!$B$4:$D$139,3,FALSE)</f>
        <v>38</v>
      </c>
      <c r="I8" s="36">
        <v>20</v>
      </c>
      <c r="J8" s="36">
        <f t="shared" ref="J8:J71" si="0">G8*H8+I8</f>
        <v>780</v>
      </c>
      <c r="K8" s="37" t="s">
        <v>16</v>
      </c>
      <c r="L8" s="33" t="s">
        <v>54</v>
      </c>
    </row>
    <row r="9" spans="1:12" s="2" customFormat="1" ht="15.95" customHeight="1">
      <c r="A9" s="32">
        <f>A8+1</f>
        <v>2</v>
      </c>
      <c r="B9" s="33" t="s">
        <v>50</v>
      </c>
      <c r="C9" s="34" t="s">
        <v>55</v>
      </c>
      <c r="D9" s="33" t="s">
        <v>56</v>
      </c>
      <c r="E9" s="35" t="s">
        <v>33</v>
      </c>
      <c r="F9" s="33" t="s">
        <v>25</v>
      </c>
      <c r="G9" s="33">
        <v>2</v>
      </c>
      <c r="H9" s="36">
        <f>VLOOKUP(F9,'[1]USHA INT'!$B$4:$D$139,3,FALSE)</f>
        <v>41</v>
      </c>
      <c r="I9" s="36">
        <v>20</v>
      </c>
      <c r="J9" s="36">
        <f t="shared" si="0"/>
        <v>102</v>
      </c>
      <c r="K9" s="37" t="s">
        <v>16</v>
      </c>
      <c r="L9" s="33" t="s">
        <v>57</v>
      </c>
    </row>
    <row r="10" spans="1:12" s="2" customFormat="1" ht="15.95" customHeight="1">
      <c r="A10" s="32">
        <f t="shared" ref="A10:A73" si="1">A9+1</f>
        <v>3</v>
      </c>
      <c r="B10" s="33" t="s">
        <v>50</v>
      </c>
      <c r="C10" s="34" t="s">
        <v>58</v>
      </c>
      <c r="D10" s="33" t="s">
        <v>59</v>
      </c>
      <c r="E10" s="35" t="s">
        <v>33</v>
      </c>
      <c r="F10" s="33" t="s">
        <v>25</v>
      </c>
      <c r="G10" s="33">
        <v>2</v>
      </c>
      <c r="H10" s="36">
        <f>VLOOKUP(F10,'[1]USHA INT'!$B$4:$D$139,3,FALSE)</f>
        <v>41</v>
      </c>
      <c r="I10" s="36">
        <v>20</v>
      </c>
      <c r="J10" s="36">
        <f t="shared" si="0"/>
        <v>102</v>
      </c>
      <c r="K10" s="37" t="s">
        <v>16</v>
      </c>
      <c r="L10" s="33" t="s">
        <v>57</v>
      </c>
    </row>
    <row r="11" spans="1:12" s="2" customFormat="1" ht="15.95" customHeight="1">
      <c r="A11" s="32">
        <f t="shared" si="1"/>
        <v>4</v>
      </c>
      <c r="B11" s="33" t="s">
        <v>50</v>
      </c>
      <c r="C11" s="34" t="s">
        <v>60</v>
      </c>
      <c r="D11" s="33" t="s">
        <v>61</v>
      </c>
      <c r="E11" s="35" t="s">
        <v>33</v>
      </c>
      <c r="F11" s="33" t="s">
        <v>25</v>
      </c>
      <c r="G11" s="33">
        <v>4</v>
      </c>
      <c r="H11" s="36">
        <f>VLOOKUP(F11,'[1]USHA INT'!$B$4:$D$139,3,FALSE)</f>
        <v>41</v>
      </c>
      <c r="I11" s="36">
        <v>20</v>
      </c>
      <c r="J11" s="36">
        <f t="shared" si="0"/>
        <v>184</v>
      </c>
      <c r="K11" s="37" t="s">
        <v>16</v>
      </c>
      <c r="L11" s="33" t="s">
        <v>57</v>
      </c>
    </row>
    <row r="12" spans="1:12" s="2" customFormat="1" ht="15.95" customHeight="1">
      <c r="A12" s="32">
        <f t="shared" si="1"/>
        <v>5</v>
      </c>
      <c r="B12" s="33" t="s">
        <v>50</v>
      </c>
      <c r="C12" s="34" t="s">
        <v>62</v>
      </c>
      <c r="D12" s="33" t="s">
        <v>63</v>
      </c>
      <c r="E12" s="35" t="s">
        <v>33</v>
      </c>
      <c r="F12" s="33" t="s">
        <v>31</v>
      </c>
      <c r="G12" s="33">
        <v>8</v>
      </c>
      <c r="H12" s="36">
        <f>VLOOKUP(F12,'[1]USHA INT'!$B$4:$D$139,3,FALSE)</f>
        <v>38</v>
      </c>
      <c r="I12" s="36">
        <v>20</v>
      </c>
      <c r="J12" s="36">
        <f t="shared" si="0"/>
        <v>324</v>
      </c>
      <c r="K12" s="37" t="s">
        <v>16</v>
      </c>
      <c r="L12" s="33" t="s">
        <v>64</v>
      </c>
    </row>
    <row r="13" spans="1:12" s="2" customFormat="1" ht="15.95" customHeight="1">
      <c r="A13" s="32">
        <f t="shared" si="1"/>
        <v>6</v>
      </c>
      <c r="B13" s="33" t="s">
        <v>50</v>
      </c>
      <c r="C13" s="34" t="s">
        <v>65</v>
      </c>
      <c r="D13" s="33" t="s">
        <v>66</v>
      </c>
      <c r="E13" s="35" t="s">
        <v>33</v>
      </c>
      <c r="F13" s="33" t="s">
        <v>25</v>
      </c>
      <c r="G13" s="33">
        <v>1</v>
      </c>
      <c r="H13" s="36">
        <f>VLOOKUP(F13,'[1]USHA INT'!$B$4:$D$139,3,FALSE)</f>
        <v>41</v>
      </c>
      <c r="I13" s="36">
        <v>20</v>
      </c>
      <c r="J13" s="36">
        <f t="shared" si="0"/>
        <v>61</v>
      </c>
      <c r="K13" s="37" t="s">
        <v>16</v>
      </c>
      <c r="L13" s="33" t="s">
        <v>57</v>
      </c>
    </row>
    <row r="14" spans="1:12" s="2" customFormat="1" ht="15.95" customHeight="1">
      <c r="A14" s="32">
        <f t="shared" si="1"/>
        <v>7</v>
      </c>
      <c r="B14" s="33" t="s">
        <v>50</v>
      </c>
      <c r="C14" s="34" t="s">
        <v>67</v>
      </c>
      <c r="D14" s="33" t="s">
        <v>68</v>
      </c>
      <c r="E14" s="35" t="s">
        <v>33</v>
      </c>
      <c r="F14" s="33" t="s">
        <v>31</v>
      </c>
      <c r="G14" s="33">
        <v>8</v>
      </c>
      <c r="H14" s="36">
        <f>VLOOKUP(F14,'[1]USHA INT'!$B$4:$D$139,3,FALSE)</f>
        <v>38</v>
      </c>
      <c r="I14" s="36">
        <v>20</v>
      </c>
      <c r="J14" s="36">
        <f t="shared" si="0"/>
        <v>324</v>
      </c>
      <c r="K14" s="37" t="s">
        <v>16</v>
      </c>
      <c r="L14" s="33" t="s">
        <v>64</v>
      </c>
    </row>
    <row r="15" spans="1:12" s="2" customFormat="1" ht="15.95" customHeight="1">
      <c r="A15" s="32">
        <f t="shared" si="1"/>
        <v>8</v>
      </c>
      <c r="B15" s="33" t="s">
        <v>69</v>
      </c>
      <c r="C15" s="34" t="s">
        <v>70</v>
      </c>
      <c r="D15" s="33" t="s">
        <v>71</v>
      </c>
      <c r="E15" s="35" t="s">
        <v>33</v>
      </c>
      <c r="F15" s="33" t="s">
        <v>27</v>
      </c>
      <c r="G15" s="33">
        <v>1</v>
      </c>
      <c r="H15" s="36">
        <f>VLOOKUP(F15,'[1]USHA INT'!$B$4:$D$139,3,FALSE)</f>
        <v>38</v>
      </c>
      <c r="I15" s="36">
        <v>20</v>
      </c>
      <c r="J15" s="36">
        <f t="shared" si="0"/>
        <v>58</v>
      </c>
      <c r="K15" s="37" t="s">
        <v>16</v>
      </c>
      <c r="L15" s="33" t="s">
        <v>72</v>
      </c>
    </row>
    <row r="16" spans="1:12" s="2" customFormat="1" ht="15.95" customHeight="1">
      <c r="A16" s="32">
        <f t="shared" si="1"/>
        <v>9</v>
      </c>
      <c r="B16" s="33" t="s">
        <v>69</v>
      </c>
      <c r="C16" s="34" t="s">
        <v>73</v>
      </c>
      <c r="D16" s="33" t="s">
        <v>74</v>
      </c>
      <c r="E16" s="35" t="s">
        <v>33</v>
      </c>
      <c r="F16" s="33" t="s">
        <v>75</v>
      </c>
      <c r="G16" s="33">
        <v>7</v>
      </c>
      <c r="H16" s="36">
        <f>VLOOKUP(F16,'[1]USHA INT'!$B$5:$C$139,2,FALSE)</f>
        <v>38</v>
      </c>
      <c r="I16" s="36">
        <v>20</v>
      </c>
      <c r="J16" s="36">
        <f t="shared" si="0"/>
        <v>286</v>
      </c>
      <c r="K16" s="37" t="s">
        <v>18</v>
      </c>
      <c r="L16" s="33" t="s">
        <v>76</v>
      </c>
    </row>
    <row r="17" spans="1:12" s="2" customFormat="1" ht="15.95" customHeight="1">
      <c r="A17" s="32">
        <f t="shared" si="1"/>
        <v>10</v>
      </c>
      <c r="B17" s="33" t="s">
        <v>69</v>
      </c>
      <c r="C17" s="34" t="s">
        <v>77</v>
      </c>
      <c r="D17" s="33" t="s">
        <v>78</v>
      </c>
      <c r="E17" s="35" t="s">
        <v>33</v>
      </c>
      <c r="F17" s="33" t="s">
        <v>75</v>
      </c>
      <c r="G17" s="33">
        <v>9</v>
      </c>
      <c r="H17" s="36">
        <f>VLOOKUP(F17,'[1]USHA INT'!$B$5:$C$139,2,FALSE)</f>
        <v>38</v>
      </c>
      <c r="I17" s="36">
        <v>20</v>
      </c>
      <c r="J17" s="36">
        <f t="shared" si="0"/>
        <v>362</v>
      </c>
      <c r="K17" s="37" t="s">
        <v>18</v>
      </c>
      <c r="L17" s="33" t="s">
        <v>76</v>
      </c>
    </row>
    <row r="18" spans="1:12" s="2" customFormat="1" ht="15.95" customHeight="1">
      <c r="A18" s="32">
        <f t="shared" si="1"/>
        <v>11</v>
      </c>
      <c r="B18" s="33" t="s">
        <v>69</v>
      </c>
      <c r="C18" s="34" t="s">
        <v>79</v>
      </c>
      <c r="D18" s="33" t="s">
        <v>80</v>
      </c>
      <c r="E18" s="35" t="s">
        <v>33</v>
      </c>
      <c r="F18" s="33" t="s">
        <v>34</v>
      </c>
      <c r="G18" s="33">
        <v>6</v>
      </c>
      <c r="H18" s="36">
        <f>VLOOKUP(F18,'[1]USHA INT'!$B$5:$C$139,2,FALSE)</f>
        <v>40</v>
      </c>
      <c r="I18" s="36">
        <v>20</v>
      </c>
      <c r="J18" s="36">
        <f t="shared" si="0"/>
        <v>260</v>
      </c>
      <c r="K18" s="37" t="s">
        <v>17</v>
      </c>
      <c r="L18" s="33" t="s">
        <v>81</v>
      </c>
    </row>
    <row r="19" spans="1:12" s="2" customFormat="1" ht="15.95" customHeight="1">
      <c r="A19" s="32">
        <f t="shared" si="1"/>
        <v>12</v>
      </c>
      <c r="B19" s="33" t="s">
        <v>69</v>
      </c>
      <c r="C19" s="34" t="s">
        <v>82</v>
      </c>
      <c r="D19" s="33" t="s">
        <v>83</v>
      </c>
      <c r="E19" s="35" t="s">
        <v>33</v>
      </c>
      <c r="F19" s="33" t="s">
        <v>24</v>
      </c>
      <c r="G19" s="33">
        <v>2</v>
      </c>
      <c r="H19" s="36">
        <f>VLOOKUP(F19,'[1]USHA INT'!$B$5:$J$141,9,FALSE)</f>
        <v>280</v>
      </c>
      <c r="I19" s="36">
        <v>20</v>
      </c>
      <c r="J19" s="36">
        <f t="shared" si="0"/>
        <v>580</v>
      </c>
      <c r="K19" s="37" t="s">
        <v>15</v>
      </c>
      <c r="L19" s="33" t="s">
        <v>84</v>
      </c>
    </row>
    <row r="20" spans="1:12" s="2" customFormat="1" ht="15.95" customHeight="1">
      <c r="A20" s="32">
        <f t="shared" si="1"/>
        <v>13</v>
      </c>
      <c r="B20" s="33" t="s">
        <v>85</v>
      </c>
      <c r="C20" s="34" t="s">
        <v>86</v>
      </c>
      <c r="D20" s="44" t="s">
        <v>765</v>
      </c>
      <c r="E20" s="35" t="s">
        <v>33</v>
      </c>
      <c r="F20" s="33" t="s">
        <v>34</v>
      </c>
      <c r="G20" s="33">
        <v>4</v>
      </c>
      <c r="H20" s="36">
        <f>VLOOKUP(F20,'[1]USHA INT'!$B$4:$F$139,5,FALSE)</f>
        <v>75</v>
      </c>
      <c r="I20" s="36">
        <v>20</v>
      </c>
      <c r="J20" s="36">
        <f t="shared" si="0"/>
        <v>320</v>
      </c>
      <c r="K20" s="37" t="s">
        <v>19</v>
      </c>
      <c r="L20" s="33" t="s">
        <v>81</v>
      </c>
    </row>
    <row r="21" spans="1:12" s="2" customFormat="1" ht="15.95" customHeight="1">
      <c r="A21" s="32">
        <f t="shared" si="1"/>
        <v>14</v>
      </c>
      <c r="B21" s="33" t="s">
        <v>85</v>
      </c>
      <c r="C21" s="34" t="s">
        <v>88</v>
      </c>
      <c r="D21" s="33" t="s">
        <v>89</v>
      </c>
      <c r="E21" s="35" t="s">
        <v>33</v>
      </c>
      <c r="F21" s="33" t="s">
        <v>34</v>
      </c>
      <c r="G21" s="33">
        <v>4</v>
      </c>
      <c r="H21" s="36">
        <f>VLOOKUP(F21,'[1]USHA INT'!$B$5:$C$139,2,FALSE)</f>
        <v>40</v>
      </c>
      <c r="I21" s="36">
        <v>20</v>
      </c>
      <c r="J21" s="36">
        <f t="shared" si="0"/>
        <v>180</v>
      </c>
      <c r="K21" s="37" t="s">
        <v>18</v>
      </c>
      <c r="L21" s="33" t="s">
        <v>81</v>
      </c>
    </row>
    <row r="22" spans="1:12" s="2" customFormat="1" ht="15.95" customHeight="1">
      <c r="A22" s="32">
        <f t="shared" si="1"/>
        <v>15</v>
      </c>
      <c r="B22" s="33" t="s">
        <v>85</v>
      </c>
      <c r="C22" s="34" t="s">
        <v>90</v>
      </c>
      <c r="D22" s="33" t="s">
        <v>91</v>
      </c>
      <c r="E22" s="35" t="s">
        <v>33</v>
      </c>
      <c r="F22" s="33" t="s">
        <v>92</v>
      </c>
      <c r="G22" s="33">
        <v>3</v>
      </c>
      <c r="H22" s="36">
        <f>VLOOKUP(F22,'[1]USHA INT'!$B$4:$D$139,3,FALSE)</f>
        <v>42</v>
      </c>
      <c r="I22" s="36">
        <v>20</v>
      </c>
      <c r="J22" s="36">
        <f t="shared" si="0"/>
        <v>146</v>
      </c>
      <c r="K22" s="37" t="s">
        <v>16</v>
      </c>
      <c r="L22" s="33" t="s">
        <v>93</v>
      </c>
    </row>
    <row r="23" spans="1:12" s="2" customFormat="1" ht="15.95" customHeight="1">
      <c r="A23" s="32">
        <f t="shared" si="1"/>
        <v>16</v>
      </c>
      <c r="B23" s="33" t="s">
        <v>85</v>
      </c>
      <c r="C23" s="34" t="s">
        <v>94</v>
      </c>
      <c r="D23" s="33" t="s">
        <v>95</v>
      </c>
      <c r="E23" s="35" t="s">
        <v>33</v>
      </c>
      <c r="F23" s="33" t="s">
        <v>92</v>
      </c>
      <c r="G23" s="33">
        <v>18</v>
      </c>
      <c r="H23" s="36">
        <f>VLOOKUP(F23,'[1]USHA INT'!$B$4:$D$139,3,FALSE)</f>
        <v>42</v>
      </c>
      <c r="I23" s="36">
        <v>20</v>
      </c>
      <c r="J23" s="36">
        <f t="shared" si="0"/>
        <v>776</v>
      </c>
      <c r="K23" s="37" t="s">
        <v>16</v>
      </c>
      <c r="L23" s="33" t="s">
        <v>93</v>
      </c>
    </row>
    <row r="24" spans="1:12" s="2" customFormat="1" ht="15.95" customHeight="1">
      <c r="A24" s="32">
        <f t="shared" si="1"/>
        <v>17</v>
      </c>
      <c r="B24" s="33" t="s">
        <v>85</v>
      </c>
      <c r="C24" s="34" t="s">
        <v>96</v>
      </c>
      <c r="D24" s="33" t="s">
        <v>97</v>
      </c>
      <c r="E24" s="35" t="s">
        <v>33</v>
      </c>
      <c r="F24" s="33" t="s">
        <v>92</v>
      </c>
      <c r="G24" s="33">
        <v>16</v>
      </c>
      <c r="H24" s="36">
        <f>VLOOKUP(F24,'[1]USHA INT'!$B$4:$D$139,3,FALSE)</f>
        <v>42</v>
      </c>
      <c r="I24" s="36">
        <v>20</v>
      </c>
      <c r="J24" s="36">
        <f t="shared" si="0"/>
        <v>692</v>
      </c>
      <c r="K24" s="37" t="s">
        <v>16</v>
      </c>
      <c r="L24" s="33" t="s">
        <v>93</v>
      </c>
    </row>
    <row r="25" spans="1:12" s="2" customFormat="1" ht="15.95" customHeight="1">
      <c r="A25" s="32">
        <f t="shared" si="1"/>
        <v>18</v>
      </c>
      <c r="B25" s="33" t="s">
        <v>85</v>
      </c>
      <c r="C25" s="34" t="s">
        <v>98</v>
      </c>
      <c r="D25" s="33" t="s">
        <v>99</v>
      </c>
      <c r="E25" s="35" t="s">
        <v>33</v>
      </c>
      <c r="F25" s="33" t="s">
        <v>34</v>
      </c>
      <c r="G25" s="33">
        <v>24</v>
      </c>
      <c r="H25" s="36">
        <f>VLOOKUP(F25,'[1]USHA INT'!$B$4:$E$139,4,FALSE)</f>
        <v>36</v>
      </c>
      <c r="I25" s="36">
        <v>20</v>
      </c>
      <c r="J25" s="36">
        <f t="shared" si="0"/>
        <v>884</v>
      </c>
      <c r="K25" s="37" t="s">
        <v>100</v>
      </c>
      <c r="L25" s="33" t="s">
        <v>81</v>
      </c>
    </row>
    <row r="26" spans="1:12" s="2" customFormat="1" ht="15.95" customHeight="1">
      <c r="A26" s="32">
        <f t="shared" si="1"/>
        <v>19</v>
      </c>
      <c r="B26" s="33" t="s">
        <v>85</v>
      </c>
      <c r="C26" s="34" t="s">
        <v>101</v>
      </c>
      <c r="D26" s="33" t="s">
        <v>102</v>
      </c>
      <c r="E26" s="35" t="s">
        <v>33</v>
      </c>
      <c r="F26" s="33" t="s">
        <v>31</v>
      </c>
      <c r="G26" s="33">
        <v>2</v>
      </c>
      <c r="H26" s="36">
        <f>VLOOKUP(F26,'[1]USHA INT'!$B$4:$F$139,5,FALSE)</f>
        <v>65</v>
      </c>
      <c r="I26" s="36">
        <v>20</v>
      </c>
      <c r="J26" s="36">
        <f t="shared" si="0"/>
        <v>150</v>
      </c>
      <c r="K26" s="37" t="s">
        <v>19</v>
      </c>
      <c r="L26" s="33" t="s">
        <v>103</v>
      </c>
    </row>
    <row r="27" spans="1:12" s="2" customFormat="1" ht="15.95" customHeight="1">
      <c r="A27" s="32">
        <f t="shared" si="1"/>
        <v>20</v>
      </c>
      <c r="B27" s="33" t="s">
        <v>104</v>
      </c>
      <c r="C27" s="34" t="s">
        <v>105</v>
      </c>
      <c r="D27" s="33" t="s">
        <v>106</v>
      </c>
      <c r="E27" s="35" t="s">
        <v>33</v>
      </c>
      <c r="F27" s="33" t="s">
        <v>24</v>
      </c>
      <c r="G27" s="33">
        <v>1</v>
      </c>
      <c r="H27" s="36">
        <f>VLOOKUP(F27,'[1]USHA INT'!$B$5:$J$141,9,FALSE)</f>
        <v>280</v>
      </c>
      <c r="I27" s="36">
        <v>20</v>
      </c>
      <c r="J27" s="36">
        <f t="shared" si="0"/>
        <v>300</v>
      </c>
      <c r="K27" s="37" t="s">
        <v>15</v>
      </c>
      <c r="L27" s="33" t="s">
        <v>84</v>
      </c>
    </row>
    <row r="28" spans="1:12" s="2" customFormat="1" ht="15.95" customHeight="1">
      <c r="A28" s="32">
        <f t="shared" si="1"/>
        <v>21</v>
      </c>
      <c r="B28" s="33" t="s">
        <v>104</v>
      </c>
      <c r="C28" s="34" t="s">
        <v>107</v>
      </c>
      <c r="D28" s="33" t="s">
        <v>108</v>
      </c>
      <c r="E28" s="35" t="s">
        <v>33</v>
      </c>
      <c r="F28" s="33" t="s">
        <v>25</v>
      </c>
      <c r="G28" s="33">
        <v>2</v>
      </c>
      <c r="H28" s="36">
        <f>VLOOKUP(F28,'[1]USHA INT'!$B$5:$J$141,9,FALSE)</f>
        <v>340</v>
      </c>
      <c r="I28" s="36">
        <v>20</v>
      </c>
      <c r="J28" s="36">
        <f t="shared" si="0"/>
        <v>700</v>
      </c>
      <c r="K28" s="37" t="s">
        <v>15</v>
      </c>
      <c r="L28" s="33" t="s">
        <v>109</v>
      </c>
    </row>
    <row r="29" spans="1:12" s="2" customFormat="1" ht="15.95" customHeight="1">
      <c r="A29" s="32">
        <f t="shared" si="1"/>
        <v>22</v>
      </c>
      <c r="B29" s="33" t="s">
        <v>110</v>
      </c>
      <c r="C29" s="34" t="s">
        <v>111</v>
      </c>
      <c r="D29" s="33" t="s">
        <v>112</v>
      </c>
      <c r="E29" s="35" t="s">
        <v>33</v>
      </c>
      <c r="F29" s="33" t="s">
        <v>23</v>
      </c>
      <c r="G29" s="33">
        <v>6</v>
      </c>
      <c r="H29" s="36">
        <f>VLOOKUP(F29,'[1]USHA INT'!$B$4:$F$139,5,FALSE)</f>
        <v>65</v>
      </c>
      <c r="I29" s="36">
        <v>20</v>
      </c>
      <c r="J29" s="36">
        <f t="shared" si="0"/>
        <v>410</v>
      </c>
      <c r="K29" s="37" t="s">
        <v>19</v>
      </c>
      <c r="L29" s="33" t="s">
        <v>113</v>
      </c>
    </row>
    <row r="30" spans="1:12" s="2" customFormat="1" ht="15.95" customHeight="1">
      <c r="A30" s="32">
        <f t="shared" si="1"/>
        <v>23</v>
      </c>
      <c r="B30" s="33" t="s">
        <v>114</v>
      </c>
      <c r="C30" s="34" t="s">
        <v>115</v>
      </c>
      <c r="D30" s="33" t="s">
        <v>116</v>
      </c>
      <c r="E30" s="35" t="s">
        <v>33</v>
      </c>
      <c r="F30" s="33" t="s">
        <v>117</v>
      </c>
      <c r="G30" s="33">
        <v>100</v>
      </c>
      <c r="H30" s="36">
        <f>VLOOKUP(F30,'[1]USHA INT'!$B$4:$D$139,3,FALSE)</f>
        <v>47</v>
      </c>
      <c r="I30" s="36">
        <v>20</v>
      </c>
      <c r="J30" s="36">
        <f t="shared" si="0"/>
        <v>4720</v>
      </c>
      <c r="K30" s="37" t="s">
        <v>16</v>
      </c>
      <c r="L30" s="33" t="s">
        <v>118</v>
      </c>
    </row>
    <row r="31" spans="1:12" s="2" customFormat="1" ht="15.95" customHeight="1">
      <c r="A31" s="32">
        <f t="shared" si="1"/>
        <v>24</v>
      </c>
      <c r="B31" s="33" t="s">
        <v>114</v>
      </c>
      <c r="C31" s="34" t="s">
        <v>119</v>
      </c>
      <c r="D31" s="33" t="s">
        <v>120</v>
      </c>
      <c r="E31" s="35" t="s">
        <v>33</v>
      </c>
      <c r="F31" s="33" t="s">
        <v>117</v>
      </c>
      <c r="G31" s="33">
        <v>60</v>
      </c>
      <c r="H31" s="36">
        <f>VLOOKUP(F31,'[1]USHA INT'!$B$4:$D$139,3,FALSE)</f>
        <v>47</v>
      </c>
      <c r="I31" s="36">
        <v>20</v>
      </c>
      <c r="J31" s="36">
        <f t="shared" si="0"/>
        <v>2840</v>
      </c>
      <c r="K31" s="37" t="s">
        <v>16</v>
      </c>
      <c r="L31" s="33" t="s">
        <v>118</v>
      </c>
    </row>
    <row r="32" spans="1:12" s="2" customFormat="1" ht="15.95" customHeight="1">
      <c r="A32" s="32">
        <f t="shared" si="1"/>
        <v>25</v>
      </c>
      <c r="B32" s="33" t="s">
        <v>114</v>
      </c>
      <c r="C32" s="34" t="s">
        <v>121</v>
      </c>
      <c r="D32" s="33" t="s">
        <v>122</v>
      </c>
      <c r="E32" s="35" t="s">
        <v>33</v>
      </c>
      <c r="F32" s="33" t="s">
        <v>117</v>
      </c>
      <c r="G32" s="33">
        <v>24</v>
      </c>
      <c r="H32" s="36">
        <f>VLOOKUP(F32,'[1]USHA INT'!$B$4:$D$139,3,FALSE)</f>
        <v>47</v>
      </c>
      <c r="I32" s="36">
        <v>20</v>
      </c>
      <c r="J32" s="36">
        <f t="shared" si="0"/>
        <v>1148</v>
      </c>
      <c r="K32" s="37" t="s">
        <v>16</v>
      </c>
      <c r="L32" s="33" t="s">
        <v>118</v>
      </c>
    </row>
    <row r="33" spans="1:12" s="2" customFormat="1" ht="15.95" customHeight="1">
      <c r="A33" s="32">
        <f t="shared" si="1"/>
        <v>26</v>
      </c>
      <c r="B33" s="33" t="s">
        <v>114</v>
      </c>
      <c r="C33" s="34" t="s">
        <v>123</v>
      </c>
      <c r="D33" s="33" t="s">
        <v>124</v>
      </c>
      <c r="E33" s="35" t="s">
        <v>33</v>
      </c>
      <c r="F33" s="33" t="s">
        <v>117</v>
      </c>
      <c r="G33" s="33">
        <v>200</v>
      </c>
      <c r="H33" s="36">
        <f>VLOOKUP(F33,'[1]USHA INT'!$B$4:$D$139,3,FALSE)</f>
        <v>47</v>
      </c>
      <c r="I33" s="36">
        <v>20</v>
      </c>
      <c r="J33" s="36">
        <f t="shared" si="0"/>
        <v>9420</v>
      </c>
      <c r="K33" s="37" t="s">
        <v>16</v>
      </c>
      <c r="L33" s="33" t="s">
        <v>118</v>
      </c>
    </row>
    <row r="34" spans="1:12" s="2" customFormat="1" ht="15.95" customHeight="1">
      <c r="A34" s="32">
        <f t="shared" si="1"/>
        <v>27</v>
      </c>
      <c r="B34" s="33" t="s">
        <v>125</v>
      </c>
      <c r="C34" s="34" t="s">
        <v>126</v>
      </c>
      <c r="D34" s="33" t="s">
        <v>127</v>
      </c>
      <c r="E34" s="35" t="s">
        <v>33</v>
      </c>
      <c r="F34" s="33" t="s">
        <v>128</v>
      </c>
      <c r="G34" s="33">
        <v>24</v>
      </c>
      <c r="H34" s="36">
        <f>VLOOKUP(F34,'[1]USHA INT'!$B$4:$D$139,3,FALSE)</f>
        <v>48</v>
      </c>
      <c r="I34" s="36">
        <v>20</v>
      </c>
      <c r="J34" s="36">
        <f t="shared" si="0"/>
        <v>1172</v>
      </c>
      <c r="K34" s="37" t="s">
        <v>16</v>
      </c>
      <c r="L34" s="33" t="s">
        <v>129</v>
      </c>
    </row>
    <row r="35" spans="1:12" s="2" customFormat="1" ht="15.95" customHeight="1">
      <c r="A35" s="32">
        <f t="shared" si="1"/>
        <v>28</v>
      </c>
      <c r="B35" s="33" t="s">
        <v>125</v>
      </c>
      <c r="C35" s="34" t="s">
        <v>130</v>
      </c>
      <c r="D35" s="33" t="s">
        <v>131</v>
      </c>
      <c r="E35" s="35" t="s">
        <v>33</v>
      </c>
      <c r="F35" s="33" t="s">
        <v>44</v>
      </c>
      <c r="G35" s="33">
        <v>16</v>
      </c>
      <c r="H35" s="36">
        <f>VLOOKUP(F35,'[1]USHA INT'!$B$5:$C$139,2,FALSE)</f>
        <v>40</v>
      </c>
      <c r="I35" s="36">
        <v>20</v>
      </c>
      <c r="J35" s="36">
        <f t="shared" si="0"/>
        <v>660</v>
      </c>
      <c r="K35" s="37" t="s">
        <v>17</v>
      </c>
      <c r="L35" s="33" t="s">
        <v>87</v>
      </c>
    </row>
    <row r="36" spans="1:12" s="2" customFormat="1" ht="15.95" customHeight="1">
      <c r="A36" s="32">
        <f t="shared" si="1"/>
        <v>29</v>
      </c>
      <c r="B36" s="33" t="s">
        <v>125</v>
      </c>
      <c r="C36" s="34" t="s">
        <v>132</v>
      </c>
      <c r="D36" s="33" t="s">
        <v>133</v>
      </c>
      <c r="E36" s="35" t="s">
        <v>33</v>
      </c>
      <c r="F36" s="33" t="s">
        <v>34</v>
      </c>
      <c r="G36" s="33">
        <v>7</v>
      </c>
      <c r="H36" s="36">
        <f>VLOOKUP(F36,'[1]USHA INT'!$B$5:$C$139,2,FALSE)</f>
        <v>40</v>
      </c>
      <c r="I36" s="36">
        <v>20</v>
      </c>
      <c r="J36" s="36">
        <f t="shared" si="0"/>
        <v>300</v>
      </c>
      <c r="K36" s="37" t="s">
        <v>18</v>
      </c>
      <c r="L36" s="33" t="s">
        <v>81</v>
      </c>
    </row>
    <row r="37" spans="1:12" s="2" customFormat="1" ht="15.95" customHeight="1">
      <c r="A37" s="32">
        <f t="shared" si="1"/>
        <v>30</v>
      </c>
      <c r="B37" s="33" t="s">
        <v>134</v>
      </c>
      <c r="C37" s="34" t="s">
        <v>135</v>
      </c>
      <c r="D37" s="33" t="s">
        <v>136</v>
      </c>
      <c r="E37" s="35" t="s">
        <v>33</v>
      </c>
      <c r="F37" s="33" t="s">
        <v>137</v>
      </c>
      <c r="G37" s="33">
        <v>200</v>
      </c>
      <c r="H37" s="36">
        <f>VLOOKUP(F37,'[1]USHA INT'!$B$4:$D$139,3,FALSE)</f>
        <v>56</v>
      </c>
      <c r="I37" s="36">
        <v>20</v>
      </c>
      <c r="J37" s="36">
        <f t="shared" si="0"/>
        <v>11220</v>
      </c>
      <c r="K37" s="37" t="s">
        <v>16</v>
      </c>
      <c r="L37" s="33" t="s">
        <v>138</v>
      </c>
    </row>
    <row r="38" spans="1:12" s="2" customFormat="1" ht="15.95" customHeight="1">
      <c r="A38" s="32">
        <f t="shared" si="1"/>
        <v>31</v>
      </c>
      <c r="B38" s="33" t="s">
        <v>134</v>
      </c>
      <c r="C38" s="34" t="s">
        <v>139</v>
      </c>
      <c r="D38" s="33" t="s">
        <v>140</v>
      </c>
      <c r="E38" s="35" t="s">
        <v>33</v>
      </c>
      <c r="F38" s="33" t="s">
        <v>117</v>
      </c>
      <c r="G38" s="33">
        <v>30</v>
      </c>
      <c r="H38" s="36">
        <f>VLOOKUP(F38,'[1]USHA INT'!$B$4:$D$139,3,FALSE)</f>
        <v>47</v>
      </c>
      <c r="I38" s="36">
        <v>20</v>
      </c>
      <c r="J38" s="36">
        <f t="shared" si="0"/>
        <v>1430</v>
      </c>
      <c r="K38" s="37" t="s">
        <v>16</v>
      </c>
      <c r="L38" s="33" t="s">
        <v>118</v>
      </c>
    </row>
    <row r="39" spans="1:12" s="2" customFormat="1" ht="15.95" customHeight="1">
      <c r="A39" s="32">
        <f t="shared" si="1"/>
        <v>32</v>
      </c>
      <c r="B39" s="33" t="s">
        <v>134</v>
      </c>
      <c r="C39" s="34" t="s">
        <v>141</v>
      </c>
      <c r="D39" s="33" t="s">
        <v>142</v>
      </c>
      <c r="E39" s="35" t="s">
        <v>33</v>
      </c>
      <c r="F39" s="35" t="s">
        <v>143</v>
      </c>
      <c r="G39" s="33">
        <v>3</v>
      </c>
      <c r="H39" s="36">
        <f>VLOOKUP(F39,'[1]USHA INT'!$B$5:$C$139,2,FALSE)</f>
        <v>38</v>
      </c>
      <c r="I39" s="36">
        <v>20</v>
      </c>
      <c r="J39" s="36">
        <f t="shared" si="0"/>
        <v>134</v>
      </c>
      <c r="K39" s="37" t="s">
        <v>17</v>
      </c>
      <c r="L39" s="33" t="s">
        <v>144</v>
      </c>
    </row>
    <row r="40" spans="1:12" s="2" customFormat="1" ht="15.95" customHeight="1">
      <c r="A40" s="32">
        <f t="shared" si="1"/>
        <v>33</v>
      </c>
      <c r="B40" s="33" t="s">
        <v>134</v>
      </c>
      <c r="C40" s="34" t="s">
        <v>145</v>
      </c>
      <c r="D40" s="33" t="s">
        <v>146</v>
      </c>
      <c r="E40" s="35" t="s">
        <v>33</v>
      </c>
      <c r="F40" s="35" t="s">
        <v>143</v>
      </c>
      <c r="G40" s="33">
        <v>3</v>
      </c>
      <c r="H40" s="36">
        <f>VLOOKUP(F40,'[1]USHA INT'!$B$5:$C$139,2,FALSE)</f>
        <v>38</v>
      </c>
      <c r="I40" s="36">
        <v>20</v>
      </c>
      <c r="J40" s="36">
        <f t="shared" si="0"/>
        <v>134</v>
      </c>
      <c r="K40" s="37" t="s">
        <v>17</v>
      </c>
      <c r="L40" s="33" t="s">
        <v>144</v>
      </c>
    </row>
    <row r="41" spans="1:12" s="2" customFormat="1" ht="15.95" customHeight="1">
      <c r="A41" s="32">
        <f t="shared" si="1"/>
        <v>34</v>
      </c>
      <c r="B41" s="33" t="s">
        <v>134</v>
      </c>
      <c r="C41" s="34" t="s">
        <v>147</v>
      </c>
      <c r="D41" s="33" t="s">
        <v>148</v>
      </c>
      <c r="E41" s="35" t="s">
        <v>33</v>
      </c>
      <c r="F41" s="35" t="s">
        <v>143</v>
      </c>
      <c r="G41" s="33">
        <v>5</v>
      </c>
      <c r="H41" s="36">
        <f>VLOOKUP(F41,'[1]USHA INT'!$B$5:$C$139,2,FALSE)</f>
        <v>38</v>
      </c>
      <c r="I41" s="36">
        <v>20</v>
      </c>
      <c r="J41" s="36">
        <f t="shared" si="0"/>
        <v>210</v>
      </c>
      <c r="K41" s="37" t="s">
        <v>17</v>
      </c>
      <c r="L41" s="33" t="s">
        <v>144</v>
      </c>
    </row>
    <row r="42" spans="1:12" s="2" customFormat="1" ht="15.95" customHeight="1">
      <c r="A42" s="32">
        <f t="shared" si="1"/>
        <v>35</v>
      </c>
      <c r="B42" s="33" t="s">
        <v>134</v>
      </c>
      <c r="C42" s="34" t="s">
        <v>149</v>
      </c>
      <c r="D42" s="33" t="s">
        <v>150</v>
      </c>
      <c r="E42" s="35" t="s">
        <v>33</v>
      </c>
      <c r="F42" s="35" t="s">
        <v>143</v>
      </c>
      <c r="G42" s="33">
        <v>9</v>
      </c>
      <c r="H42" s="36">
        <f>VLOOKUP(F42,'[1]USHA INT'!$B$5:$C$139,2,FALSE)</f>
        <v>38</v>
      </c>
      <c r="I42" s="36">
        <v>20</v>
      </c>
      <c r="J42" s="36">
        <f t="shared" si="0"/>
        <v>362</v>
      </c>
      <c r="K42" s="37" t="s">
        <v>17</v>
      </c>
      <c r="L42" s="33" t="s">
        <v>144</v>
      </c>
    </row>
    <row r="43" spans="1:12" s="2" customFormat="1" ht="15.95" customHeight="1">
      <c r="A43" s="32">
        <f t="shared" si="1"/>
        <v>36</v>
      </c>
      <c r="B43" s="33" t="s">
        <v>134</v>
      </c>
      <c r="C43" s="34" t="s">
        <v>151</v>
      </c>
      <c r="D43" s="33" t="s">
        <v>152</v>
      </c>
      <c r="E43" s="35" t="s">
        <v>33</v>
      </c>
      <c r="F43" s="33" t="s">
        <v>153</v>
      </c>
      <c r="G43" s="33">
        <v>30</v>
      </c>
      <c r="H43" s="36">
        <f>VLOOKUP(F43,'[1]USHA INT'!$B$4:$D$139,3,FALSE)</f>
        <v>46</v>
      </c>
      <c r="I43" s="36">
        <v>20</v>
      </c>
      <c r="J43" s="36">
        <f t="shared" si="0"/>
        <v>1400</v>
      </c>
      <c r="K43" s="37" t="s">
        <v>16</v>
      </c>
      <c r="L43" s="33" t="s">
        <v>154</v>
      </c>
    </row>
    <row r="44" spans="1:12" s="2" customFormat="1" ht="15.95" customHeight="1">
      <c r="A44" s="32">
        <f t="shared" si="1"/>
        <v>37</v>
      </c>
      <c r="B44" s="33" t="s">
        <v>134</v>
      </c>
      <c r="C44" s="34" t="s">
        <v>155</v>
      </c>
      <c r="D44" s="33" t="s">
        <v>156</v>
      </c>
      <c r="E44" s="35" t="s">
        <v>33</v>
      </c>
      <c r="F44" s="33" t="s">
        <v>153</v>
      </c>
      <c r="G44" s="33">
        <v>10</v>
      </c>
      <c r="H44" s="36">
        <f>VLOOKUP(F44,'[1]USHA INT'!$B$4:$D$139,3,FALSE)</f>
        <v>46</v>
      </c>
      <c r="I44" s="36">
        <v>20</v>
      </c>
      <c r="J44" s="36">
        <f t="shared" si="0"/>
        <v>480</v>
      </c>
      <c r="K44" s="37" t="s">
        <v>16</v>
      </c>
      <c r="L44" s="33" t="s">
        <v>154</v>
      </c>
    </row>
    <row r="45" spans="1:12" s="2" customFormat="1" ht="15.95" customHeight="1">
      <c r="A45" s="32">
        <f t="shared" si="1"/>
        <v>38</v>
      </c>
      <c r="B45" s="33" t="s">
        <v>134</v>
      </c>
      <c r="C45" s="34" t="s">
        <v>157</v>
      </c>
      <c r="D45" s="33" t="s">
        <v>158</v>
      </c>
      <c r="E45" s="35" t="s">
        <v>33</v>
      </c>
      <c r="F45" s="33" t="s">
        <v>153</v>
      </c>
      <c r="G45" s="33">
        <v>8</v>
      </c>
      <c r="H45" s="36">
        <f>VLOOKUP(F45,'[1]USHA INT'!$B$4:$D$139,3,FALSE)</f>
        <v>46</v>
      </c>
      <c r="I45" s="36">
        <v>20</v>
      </c>
      <c r="J45" s="36">
        <f t="shared" si="0"/>
        <v>388</v>
      </c>
      <c r="K45" s="37" t="s">
        <v>16</v>
      </c>
      <c r="L45" s="33" t="s">
        <v>154</v>
      </c>
    </row>
    <row r="46" spans="1:12" s="2" customFormat="1" ht="15.95" customHeight="1">
      <c r="A46" s="32">
        <f t="shared" si="1"/>
        <v>39</v>
      </c>
      <c r="B46" s="33" t="s">
        <v>134</v>
      </c>
      <c r="C46" s="34" t="s">
        <v>159</v>
      </c>
      <c r="D46" s="33" t="s">
        <v>160</v>
      </c>
      <c r="E46" s="35" t="s">
        <v>33</v>
      </c>
      <c r="F46" s="33" t="s">
        <v>44</v>
      </c>
      <c r="G46" s="33">
        <v>7</v>
      </c>
      <c r="H46" s="36">
        <f>VLOOKUP(F46,'[1]USHA INT'!$B$4:$F$139,5,FALSE)</f>
        <v>70</v>
      </c>
      <c r="I46" s="36">
        <v>20</v>
      </c>
      <c r="J46" s="36">
        <f t="shared" si="0"/>
        <v>510</v>
      </c>
      <c r="K46" s="37" t="s">
        <v>19</v>
      </c>
      <c r="L46" s="33" t="s">
        <v>87</v>
      </c>
    </row>
    <row r="47" spans="1:12" s="2" customFormat="1" ht="15.95" customHeight="1">
      <c r="A47" s="32">
        <f t="shared" si="1"/>
        <v>40</v>
      </c>
      <c r="B47" s="33" t="s">
        <v>134</v>
      </c>
      <c r="C47" s="34" t="s">
        <v>161</v>
      </c>
      <c r="D47" s="33" t="s">
        <v>162</v>
      </c>
      <c r="E47" s="35" t="s">
        <v>33</v>
      </c>
      <c r="F47" s="33" t="s">
        <v>44</v>
      </c>
      <c r="G47" s="33">
        <v>1</v>
      </c>
      <c r="H47" s="36">
        <f>VLOOKUP(F47,'[1]USHA INT'!$B$5:$C$139,2,FALSE)</f>
        <v>40</v>
      </c>
      <c r="I47" s="36">
        <v>20</v>
      </c>
      <c r="J47" s="36">
        <f t="shared" si="0"/>
        <v>60</v>
      </c>
      <c r="K47" s="37" t="s">
        <v>17</v>
      </c>
      <c r="L47" s="33" t="s">
        <v>87</v>
      </c>
    </row>
    <row r="48" spans="1:12" s="2" customFormat="1" ht="15.95" customHeight="1">
      <c r="A48" s="32">
        <f t="shared" si="1"/>
        <v>41</v>
      </c>
      <c r="B48" s="33" t="s">
        <v>134</v>
      </c>
      <c r="C48" s="34" t="s">
        <v>163</v>
      </c>
      <c r="D48" s="33" t="s">
        <v>164</v>
      </c>
      <c r="E48" s="35" t="s">
        <v>33</v>
      </c>
      <c r="F48" s="33" t="s">
        <v>31</v>
      </c>
      <c r="G48" s="33">
        <v>6</v>
      </c>
      <c r="H48" s="36">
        <f>VLOOKUP(F48,'[1]USHA INT'!$B$4:$F$139,5,FALSE)</f>
        <v>65</v>
      </c>
      <c r="I48" s="36">
        <v>20</v>
      </c>
      <c r="J48" s="36">
        <f t="shared" si="0"/>
        <v>410</v>
      </c>
      <c r="K48" s="37" t="s">
        <v>19</v>
      </c>
      <c r="L48" s="33" t="s">
        <v>165</v>
      </c>
    </row>
    <row r="49" spans="1:12" s="2" customFormat="1" ht="15.95" customHeight="1">
      <c r="A49" s="32">
        <f t="shared" si="1"/>
        <v>42</v>
      </c>
      <c r="B49" s="33" t="s">
        <v>134</v>
      </c>
      <c r="C49" s="34" t="s">
        <v>166</v>
      </c>
      <c r="D49" s="33" t="s">
        <v>167</v>
      </c>
      <c r="E49" s="35" t="s">
        <v>33</v>
      </c>
      <c r="F49" s="33" t="s">
        <v>35</v>
      </c>
      <c r="G49" s="33">
        <v>5</v>
      </c>
      <c r="H49" s="36">
        <f>VLOOKUP(F49,'[1]USHA INT'!$B$4:$F$139,5,FALSE)</f>
        <v>65</v>
      </c>
      <c r="I49" s="36">
        <v>20</v>
      </c>
      <c r="J49" s="36">
        <f t="shared" si="0"/>
        <v>345</v>
      </c>
      <c r="K49" s="37" t="s">
        <v>19</v>
      </c>
      <c r="L49" s="33" t="s">
        <v>168</v>
      </c>
    </row>
    <row r="50" spans="1:12" s="2" customFormat="1" ht="15.95" customHeight="1">
      <c r="A50" s="32">
        <f t="shared" si="1"/>
        <v>43</v>
      </c>
      <c r="B50" s="33" t="s">
        <v>134</v>
      </c>
      <c r="C50" s="34" t="s">
        <v>169</v>
      </c>
      <c r="D50" s="33" t="s">
        <v>170</v>
      </c>
      <c r="E50" s="35" t="s">
        <v>33</v>
      </c>
      <c r="F50" s="33" t="s">
        <v>153</v>
      </c>
      <c r="G50" s="33">
        <v>14</v>
      </c>
      <c r="H50" s="36">
        <f>VLOOKUP(F50,'[1]USHA INT'!$B$4:$D$139,3,FALSE)</f>
        <v>46</v>
      </c>
      <c r="I50" s="36">
        <v>20</v>
      </c>
      <c r="J50" s="36">
        <f t="shared" si="0"/>
        <v>664</v>
      </c>
      <c r="K50" s="37" t="s">
        <v>16</v>
      </c>
      <c r="L50" s="33" t="s">
        <v>154</v>
      </c>
    </row>
    <row r="51" spans="1:12" s="2" customFormat="1" ht="15.95" customHeight="1">
      <c r="A51" s="32">
        <f t="shared" si="1"/>
        <v>44</v>
      </c>
      <c r="B51" s="33" t="s">
        <v>134</v>
      </c>
      <c r="C51" s="34" t="s">
        <v>171</v>
      </c>
      <c r="D51" s="33" t="s">
        <v>172</v>
      </c>
      <c r="E51" s="35" t="s">
        <v>33</v>
      </c>
      <c r="F51" s="33" t="s">
        <v>31</v>
      </c>
      <c r="G51" s="33">
        <v>4</v>
      </c>
      <c r="H51" s="36">
        <f>VLOOKUP(F51,'[1]USHA INT'!$B$4:$F$139,5,FALSE)</f>
        <v>65</v>
      </c>
      <c r="I51" s="36">
        <v>20</v>
      </c>
      <c r="J51" s="36">
        <f t="shared" si="0"/>
        <v>280</v>
      </c>
      <c r="K51" s="37" t="s">
        <v>19</v>
      </c>
      <c r="L51" s="33" t="s">
        <v>165</v>
      </c>
    </row>
    <row r="52" spans="1:12" s="2" customFormat="1" ht="15.95" customHeight="1">
      <c r="A52" s="32">
        <f t="shared" si="1"/>
        <v>45</v>
      </c>
      <c r="B52" s="33" t="s">
        <v>134</v>
      </c>
      <c r="C52" s="34" t="s">
        <v>173</v>
      </c>
      <c r="D52" s="33" t="s">
        <v>174</v>
      </c>
      <c r="E52" s="35" t="s">
        <v>33</v>
      </c>
      <c r="F52" s="33" t="s">
        <v>31</v>
      </c>
      <c r="G52" s="33">
        <v>8</v>
      </c>
      <c r="H52" s="36">
        <f>VLOOKUP(F52,'[1]USHA INT'!$B$4:$F$139,5,FALSE)</f>
        <v>65</v>
      </c>
      <c r="I52" s="36">
        <v>20</v>
      </c>
      <c r="J52" s="36">
        <f t="shared" si="0"/>
        <v>540</v>
      </c>
      <c r="K52" s="37" t="s">
        <v>19</v>
      </c>
      <c r="L52" s="33" t="s">
        <v>165</v>
      </c>
    </row>
    <row r="53" spans="1:12" s="2" customFormat="1" ht="15.95" customHeight="1">
      <c r="A53" s="32">
        <f t="shared" si="1"/>
        <v>46</v>
      </c>
      <c r="B53" s="33" t="s">
        <v>134</v>
      </c>
      <c r="C53" s="34" t="s">
        <v>175</v>
      </c>
      <c r="D53" s="33" t="s">
        <v>176</v>
      </c>
      <c r="E53" s="35" t="s">
        <v>33</v>
      </c>
      <c r="F53" s="35" t="s">
        <v>177</v>
      </c>
      <c r="G53" s="33">
        <v>10</v>
      </c>
      <c r="H53" s="36">
        <f>VLOOKUP(F53,'[1]USHA INT'!$B$5:$C$139,2,FALSE)</f>
        <v>48</v>
      </c>
      <c r="I53" s="36">
        <v>20</v>
      </c>
      <c r="J53" s="36">
        <f t="shared" si="0"/>
        <v>500</v>
      </c>
      <c r="K53" s="37" t="s">
        <v>18</v>
      </c>
      <c r="L53" s="33" t="s">
        <v>178</v>
      </c>
    </row>
    <row r="54" spans="1:12" s="2" customFormat="1" ht="15.95" customHeight="1">
      <c r="A54" s="32">
        <f t="shared" si="1"/>
        <v>47</v>
      </c>
      <c r="B54" s="33" t="s">
        <v>134</v>
      </c>
      <c r="C54" s="34" t="s">
        <v>179</v>
      </c>
      <c r="D54" s="33" t="s">
        <v>180</v>
      </c>
      <c r="E54" s="35" t="s">
        <v>33</v>
      </c>
      <c r="F54" s="33" t="s">
        <v>34</v>
      </c>
      <c r="G54" s="33">
        <v>4</v>
      </c>
      <c r="H54" s="36">
        <f>VLOOKUP(F54,'[1]USHA INT'!$B$5:$C$139,2,FALSE)</f>
        <v>40</v>
      </c>
      <c r="I54" s="36">
        <v>20</v>
      </c>
      <c r="J54" s="36">
        <f t="shared" si="0"/>
        <v>180</v>
      </c>
      <c r="K54" s="37" t="s">
        <v>17</v>
      </c>
      <c r="L54" s="33" t="s">
        <v>81</v>
      </c>
    </row>
    <row r="55" spans="1:12" s="2" customFormat="1" ht="15.95" customHeight="1">
      <c r="A55" s="32">
        <f t="shared" si="1"/>
        <v>48</v>
      </c>
      <c r="B55" s="33" t="s">
        <v>134</v>
      </c>
      <c r="C55" s="34" t="s">
        <v>181</v>
      </c>
      <c r="D55" s="33" t="s">
        <v>182</v>
      </c>
      <c r="E55" s="35" t="s">
        <v>33</v>
      </c>
      <c r="F55" s="33" t="s">
        <v>34</v>
      </c>
      <c r="G55" s="33">
        <v>5</v>
      </c>
      <c r="H55" s="36">
        <f>VLOOKUP(F55,'[1]USHA INT'!$B$5:$C$139,2,FALSE)</f>
        <v>40</v>
      </c>
      <c r="I55" s="36">
        <v>20</v>
      </c>
      <c r="J55" s="36">
        <f t="shared" si="0"/>
        <v>220</v>
      </c>
      <c r="K55" s="37" t="s">
        <v>18</v>
      </c>
      <c r="L55" s="33" t="s">
        <v>81</v>
      </c>
    </row>
    <row r="56" spans="1:12" s="2" customFormat="1" ht="15.95" customHeight="1">
      <c r="A56" s="32">
        <f t="shared" si="1"/>
        <v>49</v>
      </c>
      <c r="B56" s="33" t="s">
        <v>134</v>
      </c>
      <c r="C56" s="34" t="s">
        <v>183</v>
      </c>
      <c r="D56" s="33" t="s">
        <v>184</v>
      </c>
      <c r="E56" s="35" t="s">
        <v>33</v>
      </c>
      <c r="F56" s="33" t="s">
        <v>21</v>
      </c>
      <c r="G56" s="33">
        <v>4</v>
      </c>
      <c r="H56" s="36">
        <f>VLOOKUP(F56,'[1]USHA INT'!$B$5:$C$139,2,FALSE)</f>
        <v>38</v>
      </c>
      <c r="I56" s="36">
        <v>20</v>
      </c>
      <c r="J56" s="36">
        <f t="shared" si="0"/>
        <v>172</v>
      </c>
      <c r="K56" s="37" t="s">
        <v>18</v>
      </c>
      <c r="L56" s="33" t="s">
        <v>185</v>
      </c>
    </row>
    <row r="57" spans="1:12" s="2" customFormat="1" ht="15.95" customHeight="1">
      <c r="A57" s="32">
        <f t="shared" si="1"/>
        <v>50</v>
      </c>
      <c r="B57" s="33" t="s">
        <v>186</v>
      </c>
      <c r="C57" s="34" t="s">
        <v>187</v>
      </c>
      <c r="D57" s="33" t="s">
        <v>188</v>
      </c>
      <c r="E57" s="35" t="s">
        <v>33</v>
      </c>
      <c r="F57" s="33" t="s">
        <v>28</v>
      </c>
      <c r="G57" s="33">
        <v>8</v>
      </c>
      <c r="H57" s="36">
        <f>VLOOKUP(F57,'[1]USHA INT'!$B$5:$C$139,2,FALSE)</f>
        <v>38</v>
      </c>
      <c r="I57" s="36">
        <v>20</v>
      </c>
      <c r="J57" s="36">
        <f t="shared" si="0"/>
        <v>324</v>
      </c>
      <c r="K57" s="37" t="s">
        <v>17</v>
      </c>
      <c r="L57" s="33" t="s">
        <v>189</v>
      </c>
    </row>
    <row r="58" spans="1:12" s="2" customFormat="1" ht="15.95" customHeight="1">
      <c r="A58" s="32">
        <f t="shared" si="1"/>
        <v>51</v>
      </c>
      <c r="B58" s="33" t="s">
        <v>186</v>
      </c>
      <c r="C58" s="34" t="s">
        <v>190</v>
      </c>
      <c r="D58" s="33" t="s">
        <v>191</v>
      </c>
      <c r="E58" s="35" t="s">
        <v>33</v>
      </c>
      <c r="F58" s="33" t="s">
        <v>28</v>
      </c>
      <c r="G58" s="33">
        <v>7</v>
      </c>
      <c r="H58" s="36">
        <f>VLOOKUP(F58,'[1]USHA INT'!$B$5:$C$139,2,FALSE)</f>
        <v>38</v>
      </c>
      <c r="I58" s="36">
        <v>20</v>
      </c>
      <c r="J58" s="36">
        <f t="shared" si="0"/>
        <v>286</v>
      </c>
      <c r="K58" s="37" t="s">
        <v>17</v>
      </c>
      <c r="L58" s="35" t="s">
        <v>192</v>
      </c>
    </row>
    <row r="59" spans="1:12" s="2" customFormat="1" ht="15.95" customHeight="1">
      <c r="A59" s="32">
        <f t="shared" si="1"/>
        <v>52</v>
      </c>
      <c r="B59" s="33" t="s">
        <v>186</v>
      </c>
      <c r="C59" s="34" t="s">
        <v>193</v>
      </c>
      <c r="D59" s="33" t="s">
        <v>194</v>
      </c>
      <c r="E59" s="35" t="s">
        <v>33</v>
      </c>
      <c r="F59" s="33" t="s">
        <v>35</v>
      </c>
      <c r="G59" s="33">
        <v>6</v>
      </c>
      <c r="H59" s="36">
        <f>VLOOKUP(F59,'[1]USHA INT'!$B$4:$F$139,5,FALSE)</f>
        <v>65</v>
      </c>
      <c r="I59" s="36">
        <v>20</v>
      </c>
      <c r="J59" s="36">
        <f t="shared" si="0"/>
        <v>410</v>
      </c>
      <c r="K59" s="37" t="s">
        <v>19</v>
      </c>
      <c r="L59" s="33" t="s">
        <v>195</v>
      </c>
    </row>
    <row r="60" spans="1:12" s="2" customFormat="1" ht="15.95" customHeight="1">
      <c r="A60" s="32">
        <f t="shared" si="1"/>
        <v>53</v>
      </c>
      <c r="B60" s="33" t="s">
        <v>186</v>
      </c>
      <c r="C60" s="34" t="s">
        <v>196</v>
      </c>
      <c r="D60" s="33" t="s">
        <v>197</v>
      </c>
      <c r="E60" s="35" t="s">
        <v>33</v>
      </c>
      <c r="F60" s="33" t="s">
        <v>35</v>
      </c>
      <c r="G60" s="33">
        <v>6</v>
      </c>
      <c r="H60" s="36">
        <f>VLOOKUP(F60,'[1]USHA INT'!$B$4:$F$139,5,FALSE)</f>
        <v>65</v>
      </c>
      <c r="I60" s="36">
        <v>20</v>
      </c>
      <c r="J60" s="36">
        <f t="shared" si="0"/>
        <v>410</v>
      </c>
      <c r="K60" s="37" t="s">
        <v>19</v>
      </c>
      <c r="L60" s="33" t="s">
        <v>195</v>
      </c>
    </row>
    <row r="61" spans="1:12" s="2" customFormat="1" ht="15.95" customHeight="1">
      <c r="A61" s="32">
        <f t="shared" si="1"/>
        <v>54</v>
      </c>
      <c r="B61" s="33" t="s">
        <v>198</v>
      </c>
      <c r="C61" s="34" t="s">
        <v>199</v>
      </c>
      <c r="D61" s="33" t="s">
        <v>200</v>
      </c>
      <c r="E61" s="35" t="s">
        <v>33</v>
      </c>
      <c r="F61" s="33" t="s">
        <v>27</v>
      </c>
      <c r="G61" s="33">
        <v>1</v>
      </c>
      <c r="H61" s="36">
        <f>VLOOKUP(F61,'[1]USHA INT'!$B$4:$F$139,5,FALSE)</f>
        <v>65</v>
      </c>
      <c r="I61" s="36">
        <v>20</v>
      </c>
      <c r="J61" s="36">
        <f t="shared" si="0"/>
        <v>85</v>
      </c>
      <c r="K61" s="37" t="s">
        <v>19</v>
      </c>
      <c r="L61" s="33" t="s">
        <v>201</v>
      </c>
    </row>
    <row r="62" spans="1:12" s="2" customFormat="1" ht="15.95" customHeight="1">
      <c r="A62" s="32">
        <f t="shared" si="1"/>
        <v>55</v>
      </c>
      <c r="B62" s="33" t="s">
        <v>198</v>
      </c>
      <c r="C62" s="34" t="s">
        <v>202</v>
      </c>
      <c r="D62" s="33" t="s">
        <v>203</v>
      </c>
      <c r="E62" s="35" t="s">
        <v>33</v>
      </c>
      <c r="F62" s="33" t="s">
        <v>27</v>
      </c>
      <c r="G62" s="33">
        <v>6</v>
      </c>
      <c r="H62" s="36">
        <f>VLOOKUP(F62,'[1]USHA INT'!$B$4:$F$139,5,FALSE)</f>
        <v>65</v>
      </c>
      <c r="I62" s="36">
        <v>20</v>
      </c>
      <c r="J62" s="36">
        <f t="shared" si="0"/>
        <v>410</v>
      </c>
      <c r="K62" s="37" t="s">
        <v>19</v>
      </c>
      <c r="L62" s="33" t="s">
        <v>201</v>
      </c>
    </row>
    <row r="63" spans="1:12" s="2" customFormat="1" ht="15.95" customHeight="1">
      <c r="A63" s="32">
        <f t="shared" si="1"/>
        <v>56</v>
      </c>
      <c r="B63" s="33" t="s">
        <v>204</v>
      </c>
      <c r="C63" s="34" t="s">
        <v>205</v>
      </c>
      <c r="D63" s="33" t="s">
        <v>206</v>
      </c>
      <c r="E63" s="35" t="s">
        <v>33</v>
      </c>
      <c r="F63" s="33" t="s">
        <v>35</v>
      </c>
      <c r="G63" s="33">
        <v>10</v>
      </c>
      <c r="H63" s="36">
        <f>VLOOKUP(F63,'[1]USHA INT'!$B$5:$C$139,2,FALSE)</f>
        <v>38</v>
      </c>
      <c r="I63" s="36">
        <v>20</v>
      </c>
      <c r="J63" s="36">
        <f t="shared" si="0"/>
        <v>400</v>
      </c>
      <c r="K63" s="37" t="s">
        <v>18</v>
      </c>
      <c r="L63" s="33" t="s">
        <v>195</v>
      </c>
    </row>
    <row r="64" spans="1:12" s="2" customFormat="1" ht="15.95" customHeight="1">
      <c r="A64" s="32">
        <f t="shared" si="1"/>
        <v>57</v>
      </c>
      <c r="B64" s="33" t="s">
        <v>204</v>
      </c>
      <c r="C64" s="34" t="s">
        <v>207</v>
      </c>
      <c r="D64" s="33" t="s">
        <v>208</v>
      </c>
      <c r="E64" s="35" t="s">
        <v>33</v>
      </c>
      <c r="F64" s="33" t="s">
        <v>28</v>
      </c>
      <c r="G64" s="33">
        <v>10</v>
      </c>
      <c r="H64" s="36">
        <f>VLOOKUP(F64,'[1]USHA INT'!$B$4:$D$139,3,FALSE)</f>
        <v>38</v>
      </c>
      <c r="I64" s="36">
        <v>20</v>
      </c>
      <c r="J64" s="36">
        <f t="shared" si="0"/>
        <v>400</v>
      </c>
      <c r="K64" s="37" t="s">
        <v>16</v>
      </c>
      <c r="L64" s="33" t="s">
        <v>209</v>
      </c>
    </row>
    <row r="65" spans="1:12" s="2" customFormat="1" ht="15.95" customHeight="1">
      <c r="A65" s="32">
        <f t="shared" si="1"/>
        <v>58</v>
      </c>
      <c r="B65" s="33" t="s">
        <v>204</v>
      </c>
      <c r="C65" s="34" t="s">
        <v>210</v>
      </c>
      <c r="D65" s="33" t="s">
        <v>211</v>
      </c>
      <c r="E65" s="35" t="s">
        <v>33</v>
      </c>
      <c r="F65" s="33" t="s">
        <v>28</v>
      </c>
      <c r="G65" s="33">
        <v>15</v>
      </c>
      <c r="H65" s="36">
        <f>VLOOKUP(F65,'[1]USHA INT'!$B$4:$D$139,3,FALSE)</f>
        <v>38</v>
      </c>
      <c r="I65" s="36">
        <v>20</v>
      </c>
      <c r="J65" s="36">
        <f t="shared" si="0"/>
        <v>590</v>
      </c>
      <c r="K65" s="37" t="s">
        <v>16</v>
      </c>
      <c r="L65" s="33" t="s">
        <v>209</v>
      </c>
    </row>
    <row r="66" spans="1:12" s="2" customFormat="1" ht="15.95" customHeight="1">
      <c r="A66" s="32">
        <f t="shared" si="1"/>
        <v>59</v>
      </c>
      <c r="B66" s="33" t="s">
        <v>204</v>
      </c>
      <c r="C66" s="34" t="s">
        <v>212</v>
      </c>
      <c r="D66" s="33" t="s">
        <v>213</v>
      </c>
      <c r="E66" s="35" t="s">
        <v>33</v>
      </c>
      <c r="F66" s="33" t="s">
        <v>28</v>
      </c>
      <c r="G66" s="33">
        <v>8</v>
      </c>
      <c r="H66" s="36">
        <f>VLOOKUP(F66,'[1]USHA INT'!$B$4:$D$139,3,FALSE)</f>
        <v>38</v>
      </c>
      <c r="I66" s="36">
        <v>20</v>
      </c>
      <c r="J66" s="36">
        <f t="shared" si="0"/>
        <v>324</v>
      </c>
      <c r="K66" s="37" t="s">
        <v>16</v>
      </c>
      <c r="L66" s="33" t="s">
        <v>209</v>
      </c>
    </row>
    <row r="67" spans="1:12" s="2" customFormat="1" ht="15.95" customHeight="1">
      <c r="A67" s="32">
        <f t="shared" si="1"/>
        <v>60</v>
      </c>
      <c r="B67" s="33" t="s">
        <v>204</v>
      </c>
      <c r="C67" s="34" t="s">
        <v>214</v>
      </c>
      <c r="D67" s="33" t="s">
        <v>215</v>
      </c>
      <c r="E67" s="35" t="s">
        <v>33</v>
      </c>
      <c r="F67" s="33" t="s">
        <v>28</v>
      </c>
      <c r="G67" s="33">
        <v>40</v>
      </c>
      <c r="H67" s="36">
        <f>VLOOKUP(F67,'[1]USHA INT'!$B$4:$D$139,3,FALSE)</f>
        <v>38</v>
      </c>
      <c r="I67" s="36">
        <v>20</v>
      </c>
      <c r="J67" s="36">
        <f t="shared" si="0"/>
        <v>1540</v>
      </c>
      <c r="K67" s="37" t="s">
        <v>16</v>
      </c>
      <c r="L67" s="33" t="s">
        <v>209</v>
      </c>
    </row>
    <row r="68" spans="1:12" s="2" customFormat="1" ht="15.95" customHeight="1">
      <c r="A68" s="32">
        <f t="shared" si="1"/>
        <v>61</v>
      </c>
      <c r="B68" s="33" t="s">
        <v>204</v>
      </c>
      <c r="C68" s="34" t="s">
        <v>216</v>
      </c>
      <c r="D68" s="33" t="s">
        <v>217</v>
      </c>
      <c r="E68" s="35" t="s">
        <v>33</v>
      </c>
      <c r="F68" s="33" t="s">
        <v>28</v>
      </c>
      <c r="G68" s="33">
        <v>12</v>
      </c>
      <c r="H68" s="36">
        <f>VLOOKUP(F68,'[1]USHA INT'!$B$4:$D$139,3,FALSE)</f>
        <v>38</v>
      </c>
      <c r="I68" s="36">
        <v>20</v>
      </c>
      <c r="J68" s="36">
        <f t="shared" si="0"/>
        <v>476</v>
      </c>
      <c r="K68" s="37" t="s">
        <v>16</v>
      </c>
      <c r="L68" s="33" t="s">
        <v>209</v>
      </c>
    </row>
    <row r="69" spans="1:12" s="2" customFormat="1" ht="15.95" customHeight="1">
      <c r="A69" s="32">
        <f t="shared" si="1"/>
        <v>62</v>
      </c>
      <c r="B69" s="33" t="s">
        <v>204</v>
      </c>
      <c r="C69" s="34" t="s">
        <v>218</v>
      </c>
      <c r="D69" s="33" t="s">
        <v>219</v>
      </c>
      <c r="E69" s="35" t="s">
        <v>33</v>
      </c>
      <c r="F69" s="33" t="s">
        <v>28</v>
      </c>
      <c r="G69" s="33">
        <v>8</v>
      </c>
      <c r="H69" s="36">
        <f>VLOOKUP(F69,'[1]USHA INT'!$B$4:$D$139,3,FALSE)</f>
        <v>38</v>
      </c>
      <c r="I69" s="36">
        <v>20</v>
      </c>
      <c r="J69" s="36">
        <f t="shared" si="0"/>
        <v>324</v>
      </c>
      <c r="K69" s="37" t="s">
        <v>16</v>
      </c>
      <c r="L69" s="33" t="s">
        <v>209</v>
      </c>
    </row>
    <row r="70" spans="1:12" s="2" customFormat="1" ht="15.95" customHeight="1">
      <c r="A70" s="32">
        <f t="shared" si="1"/>
        <v>63</v>
      </c>
      <c r="B70" s="33" t="s">
        <v>204</v>
      </c>
      <c r="C70" s="34" t="s">
        <v>220</v>
      </c>
      <c r="D70" s="33" t="s">
        <v>221</v>
      </c>
      <c r="E70" s="35" t="s">
        <v>33</v>
      </c>
      <c r="F70" s="33" t="s">
        <v>28</v>
      </c>
      <c r="G70" s="33">
        <v>20</v>
      </c>
      <c r="H70" s="36">
        <f>VLOOKUP(F70,'[1]USHA INT'!$B$4:$D$139,3,FALSE)</f>
        <v>38</v>
      </c>
      <c r="I70" s="36">
        <v>20</v>
      </c>
      <c r="J70" s="36">
        <f t="shared" si="0"/>
        <v>780</v>
      </c>
      <c r="K70" s="37" t="s">
        <v>16</v>
      </c>
      <c r="L70" s="33" t="s">
        <v>209</v>
      </c>
    </row>
    <row r="71" spans="1:12" s="2" customFormat="1" ht="15.95" customHeight="1">
      <c r="A71" s="32">
        <f t="shared" si="1"/>
        <v>64</v>
      </c>
      <c r="B71" s="33" t="s">
        <v>204</v>
      </c>
      <c r="C71" s="34" t="s">
        <v>222</v>
      </c>
      <c r="D71" s="33" t="s">
        <v>223</v>
      </c>
      <c r="E71" s="35" t="s">
        <v>33</v>
      </c>
      <c r="F71" s="33" t="s">
        <v>28</v>
      </c>
      <c r="G71" s="33">
        <v>15</v>
      </c>
      <c r="H71" s="36">
        <f>VLOOKUP(F71,'[1]USHA INT'!$B$4:$D$139,3,FALSE)</f>
        <v>38</v>
      </c>
      <c r="I71" s="36">
        <v>20</v>
      </c>
      <c r="J71" s="36">
        <f t="shared" si="0"/>
        <v>590</v>
      </c>
      <c r="K71" s="37" t="s">
        <v>16</v>
      </c>
      <c r="L71" s="33" t="s">
        <v>209</v>
      </c>
    </row>
    <row r="72" spans="1:12" s="2" customFormat="1" ht="15.95" customHeight="1">
      <c r="A72" s="32">
        <f t="shared" si="1"/>
        <v>65</v>
      </c>
      <c r="B72" s="33" t="s">
        <v>204</v>
      </c>
      <c r="C72" s="34" t="s">
        <v>224</v>
      </c>
      <c r="D72" s="33" t="s">
        <v>225</v>
      </c>
      <c r="E72" s="35" t="s">
        <v>33</v>
      </c>
      <c r="F72" s="33" t="s">
        <v>28</v>
      </c>
      <c r="G72" s="33">
        <v>40</v>
      </c>
      <c r="H72" s="36">
        <f>VLOOKUP(F72,'[1]USHA INT'!$B$4:$D$139,3,FALSE)</f>
        <v>38</v>
      </c>
      <c r="I72" s="36">
        <v>20</v>
      </c>
      <c r="J72" s="36">
        <f t="shared" ref="J72:J135" si="2">G72*H72+I72</f>
        <v>1540</v>
      </c>
      <c r="K72" s="37" t="s">
        <v>16</v>
      </c>
      <c r="L72" s="33" t="s">
        <v>209</v>
      </c>
    </row>
    <row r="73" spans="1:12" s="2" customFormat="1" ht="15.95" customHeight="1">
      <c r="A73" s="32">
        <f t="shared" si="1"/>
        <v>66</v>
      </c>
      <c r="B73" s="33" t="s">
        <v>226</v>
      </c>
      <c r="C73" s="34" t="s">
        <v>227</v>
      </c>
      <c r="D73" s="33" t="s">
        <v>228</v>
      </c>
      <c r="E73" s="35" t="s">
        <v>33</v>
      </c>
      <c r="F73" s="33" t="s">
        <v>229</v>
      </c>
      <c r="G73" s="33">
        <v>13</v>
      </c>
      <c r="H73" s="36">
        <f>VLOOKUP(F73,'[1]USHA INT'!$B$5:$C$139,2,FALSE)</f>
        <v>40</v>
      </c>
      <c r="I73" s="36">
        <v>20</v>
      </c>
      <c r="J73" s="36">
        <f t="shared" si="2"/>
        <v>540</v>
      </c>
      <c r="K73" s="37" t="s">
        <v>17</v>
      </c>
      <c r="L73" s="33" t="s">
        <v>230</v>
      </c>
    </row>
    <row r="74" spans="1:12" s="2" customFormat="1" ht="15.95" customHeight="1">
      <c r="A74" s="32">
        <f t="shared" ref="A74:A137" si="3">A73+1</f>
        <v>67</v>
      </c>
      <c r="B74" s="33" t="s">
        <v>226</v>
      </c>
      <c r="C74" s="34" t="s">
        <v>231</v>
      </c>
      <c r="D74" s="33" t="s">
        <v>232</v>
      </c>
      <c r="E74" s="35" t="s">
        <v>33</v>
      </c>
      <c r="F74" s="33" t="s">
        <v>28</v>
      </c>
      <c r="G74" s="33">
        <v>28</v>
      </c>
      <c r="H74" s="36">
        <f>VLOOKUP(F74,'[1]USHA INT'!$B$4:$D$139,3,FALSE)</f>
        <v>38</v>
      </c>
      <c r="I74" s="36">
        <v>20</v>
      </c>
      <c r="J74" s="36">
        <f t="shared" si="2"/>
        <v>1084</v>
      </c>
      <c r="K74" s="37" t="s">
        <v>16</v>
      </c>
      <c r="L74" s="33" t="s">
        <v>233</v>
      </c>
    </row>
    <row r="75" spans="1:12" s="2" customFormat="1" ht="15.95" customHeight="1">
      <c r="A75" s="32">
        <f t="shared" si="3"/>
        <v>68</v>
      </c>
      <c r="B75" s="33" t="s">
        <v>226</v>
      </c>
      <c r="C75" s="34" t="s">
        <v>234</v>
      </c>
      <c r="D75" s="34">
        <v>4282</v>
      </c>
      <c r="E75" s="35" t="s">
        <v>33</v>
      </c>
      <c r="F75" s="33" t="s">
        <v>23</v>
      </c>
      <c r="G75" s="33">
        <v>2</v>
      </c>
      <c r="H75" s="36">
        <f>VLOOKUP(F75,'[1]USHA INT'!$B$4:$F$139,5,FALSE)</f>
        <v>65</v>
      </c>
      <c r="I75" s="36">
        <v>20</v>
      </c>
      <c r="J75" s="36">
        <f t="shared" si="2"/>
        <v>150</v>
      </c>
      <c r="K75" s="37" t="s">
        <v>19</v>
      </c>
      <c r="L75" s="35" t="s">
        <v>235</v>
      </c>
    </row>
    <row r="76" spans="1:12" s="2" customFormat="1" ht="15.95" customHeight="1">
      <c r="A76" s="32">
        <f t="shared" si="3"/>
        <v>69</v>
      </c>
      <c r="B76" s="33" t="s">
        <v>236</v>
      </c>
      <c r="C76" s="34" t="s">
        <v>237</v>
      </c>
      <c r="D76" s="33" t="s">
        <v>238</v>
      </c>
      <c r="E76" s="35" t="s">
        <v>33</v>
      </c>
      <c r="F76" s="33" t="s">
        <v>239</v>
      </c>
      <c r="G76" s="33">
        <v>12</v>
      </c>
      <c r="H76" s="36">
        <f>VLOOKUP(F76,'[1]USHA INT'!$B$4:$F$139,5,FALSE)</f>
        <v>65</v>
      </c>
      <c r="I76" s="36">
        <v>20</v>
      </c>
      <c r="J76" s="36">
        <f t="shared" si="2"/>
        <v>800</v>
      </c>
      <c r="K76" s="37" t="s">
        <v>19</v>
      </c>
      <c r="L76" s="33" t="s">
        <v>240</v>
      </c>
    </row>
    <row r="77" spans="1:12" s="2" customFormat="1" ht="15.95" customHeight="1">
      <c r="A77" s="32">
        <f t="shared" si="3"/>
        <v>70</v>
      </c>
      <c r="B77" s="33" t="s">
        <v>236</v>
      </c>
      <c r="C77" s="34" t="s">
        <v>241</v>
      </c>
      <c r="D77" s="33" t="s">
        <v>242</v>
      </c>
      <c r="E77" s="35" t="s">
        <v>33</v>
      </c>
      <c r="F77" s="33" t="s">
        <v>239</v>
      </c>
      <c r="G77" s="33">
        <v>21</v>
      </c>
      <c r="H77" s="36">
        <f>VLOOKUP(F77,'[1]USHA INT'!$B$4:$F$139,5,FALSE)</f>
        <v>65</v>
      </c>
      <c r="I77" s="36">
        <v>20</v>
      </c>
      <c r="J77" s="36">
        <f t="shared" si="2"/>
        <v>1385</v>
      </c>
      <c r="K77" s="37" t="s">
        <v>19</v>
      </c>
      <c r="L77" s="33" t="s">
        <v>240</v>
      </c>
    </row>
    <row r="78" spans="1:12" s="2" customFormat="1" ht="15.95" customHeight="1">
      <c r="A78" s="32">
        <f t="shared" si="3"/>
        <v>71</v>
      </c>
      <c r="B78" s="33" t="s">
        <v>236</v>
      </c>
      <c r="C78" s="34" t="s">
        <v>243</v>
      </c>
      <c r="D78" s="33" t="s">
        <v>244</v>
      </c>
      <c r="E78" s="35" t="s">
        <v>33</v>
      </c>
      <c r="F78" s="33" t="s">
        <v>239</v>
      </c>
      <c r="G78" s="33">
        <v>33</v>
      </c>
      <c r="H78" s="36">
        <f>VLOOKUP(F78,'[1]USHA INT'!$B$5:$C$139,2,FALSE)</f>
        <v>38</v>
      </c>
      <c r="I78" s="36">
        <v>20</v>
      </c>
      <c r="J78" s="36">
        <f t="shared" si="2"/>
        <v>1274</v>
      </c>
      <c r="K78" s="37" t="s">
        <v>17</v>
      </c>
      <c r="L78" s="33" t="s">
        <v>240</v>
      </c>
    </row>
    <row r="79" spans="1:12" s="2" customFormat="1" ht="15.95" customHeight="1">
      <c r="A79" s="32">
        <f t="shared" si="3"/>
        <v>72</v>
      </c>
      <c r="B79" s="33" t="s">
        <v>236</v>
      </c>
      <c r="C79" s="34" t="s">
        <v>245</v>
      </c>
      <c r="D79" s="33" t="s">
        <v>246</v>
      </c>
      <c r="E79" s="35" t="s">
        <v>33</v>
      </c>
      <c r="F79" s="33" t="s">
        <v>28</v>
      </c>
      <c r="G79" s="33">
        <v>30</v>
      </c>
      <c r="H79" s="36">
        <f>VLOOKUP(F79,'[1]USHA INT'!$B$4:$D$139,3,FALSE)</f>
        <v>38</v>
      </c>
      <c r="I79" s="36">
        <v>20</v>
      </c>
      <c r="J79" s="36">
        <f t="shared" si="2"/>
        <v>1160</v>
      </c>
      <c r="K79" s="37" t="s">
        <v>16</v>
      </c>
      <c r="L79" s="33" t="s">
        <v>209</v>
      </c>
    </row>
    <row r="80" spans="1:12" s="2" customFormat="1" ht="15.95" customHeight="1">
      <c r="A80" s="32">
        <f t="shared" si="3"/>
        <v>73</v>
      </c>
      <c r="B80" s="33" t="s">
        <v>236</v>
      </c>
      <c r="C80" s="34" t="s">
        <v>247</v>
      </c>
      <c r="D80" s="33" t="s">
        <v>248</v>
      </c>
      <c r="E80" s="35" t="s">
        <v>33</v>
      </c>
      <c r="F80" s="33" t="s">
        <v>30</v>
      </c>
      <c r="G80" s="33">
        <v>9</v>
      </c>
      <c r="H80" s="36">
        <f>VLOOKUP(F80,'[1]USHA INT'!$B$5:$C$139,2,FALSE)</f>
        <v>37</v>
      </c>
      <c r="I80" s="36">
        <v>20</v>
      </c>
      <c r="J80" s="36">
        <f t="shared" si="2"/>
        <v>353</v>
      </c>
      <c r="K80" s="37" t="s">
        <v>17</v>
      </c>
      <c r="L80" s="33" t="s">
        <v>249</v>
      </c>
    </row>
    <row r="81" spans="1:12" s="2" customFormat="1" ht="15.95" customHeight="1">
      <c r="A81" s="32">
        <f t="shared" si="3"/>
        <v>74</v>
      </c>
      <c r="B81" s="33" t="s">
        <v>250</v>
      </c>
      <c r="C81" s="34" t="s">
        <v>251</v>
      </c>
      <c r="D81" s="33" t="s">
        <v>252</v>
      </c>
      <c r="E81" s="35" t="s">
        <v>33</v>
      </c>
      <c r="F81" s="33" t="s">
        <v>23</v>
      </c>
      <c r="G81" s="33">
        <v>5</v>
      </c>
      <c r="H81" s="36">
        <f>VLOOKUP(F81,'[1]USHA INT'!$B$4:$D$139,3,FALSE)</f>
        <v>38</v>
      </c>
      <c r="I81" s="36">
        <v>20</v>
      </c>
      <c r="J81" s="36">
        <f t="shared" si="2"/>
        <v>210</v>
      </c>
      <c r="K81" s="37" t="s">
        <v>16</v>
      </c>
      <c r="L81" s="33" t="s">
        <v>253</v>
      </c>
    </row>
    <row r="82" spans="1:12" s="2" customFormat="1" ht="15.95" customHeight="1">
      <c r="A82" s="32">
        <f t="shared" si="3"/>
        <v>75</v>
      </c>
      <c r="B82" s="33" t="s">
        <v>250</v>
      </c>
      <c r="C82" s="34" t="s">
        <v>254</v>
      </c>
      <c r="D82" s="33" t="s">
        <v>255</v>
      </c>
      <c r="E82" s="35" t="s">
        <v>33</v>
      </c>
      <c r="F82" s="33" t="s">
        <v>23</v>
      </c>
      <c r="G82" s="33">
        <v>11</v>
      </c>
      <c r="H82" s="36">
        <f>VLOOKUP(F82,'[1]USHA INT'!$B$4:$F$139,5,FALSE)</f>
        <v>65</v>
      </c>
      <c r="I82" s="36">
        <v>20</v>
      </c>
      <c r="J82" s="36">
        <f t="shared" si="2"/>
        <v>735</v>
      </c>
      <c r="K82" s="37" t="s">
        <v>19</v>
      </c>
      <c r="L82" s="35" t="s">
        <v>235</v>
      </c>
    </row>
    <row r="83" spans="1:12" s="2" customFormat="1" ht="15.95" customHeight="1">
      <c r="A83" s="32">
        <f t="shared" si="3"/>
        <v>76</v>
      </c>
      <c r="B83" s="33" t="s">
        <v>250</v>
      </c>
      <c r="C83" s="34" t="s">
        <v>256</v>
      </c>
      <c r="D83" s="33" t="s">
        <v>257</v>
      </c>
      <c r="E83" s="35" t="s">
        <v>33</v>
      </c>
      <c r="F83" s="33" t="s">
        <v>30</v>
      </c>
      <c r="G83" s="33">
        <v>8</v>
      </c>
      <c r="H83" s="36">
        <f>VLOOKUP(F83,'[1]USHA INT'!$B$4:$G$141,6,FALSE)</f>
        <v>62</v>
      </c>
      <c r="I83" s="36">
        <v>20</v>
      </c>
      <c r="J83" s="36">
        <f t="shared" si="2"/>
        <v>516</v>
      </c>
      <c r="K83" s="50" t="s">
        <v>766</v>
      </c>
      <c r="L83" s="33" t="s">
        <v>249</v>
      </c>
    </row>
    <row r="84" spans="1:12" s="2" customFormat="1" ht="15.95" customHeight="1">
      <c r="A84" s="32">
        <f t="shared" si="3"/>
        <v>77</v>
      </c>
      <c r="B84" s="33" t="s">
        <v>250</v>
      </c>
      <c r="C84" s="34" t="s">
        <v>258</v>
      </c>
      <c r="D84" s="33" t="s">
        <v>259</v>
      </c>
      <c r="E84" s="35" t="s">
        <v>33</v>
      </c>
      <c r="F84" s="33" t="s">
        <v>29</v>
      </c>
      <c r="G84" s="33">
        <v>5</v>
      </c>
      <c r="H84" s="36">
        <f>VLOOKUP(F84,'[1]USHA INT'!$B$4:$D$139,3,FALSE)</f>
        <v>45</v>
      </c>
      <c r="I84" s="36">
        <v>20</v>
      </c>
      <c r="J84" s="36">
        <f t="shared" si="2"/>
        <v>245</v>
      </c>
      <c r="K84" s="37" t="s">
        <v>16</v>
      </c>
      <c r="L84" s="35" t="s">
        <v>260</v>
      </c>
    </row>
    <row r="85" spans="1:12" s="2" customFormat="1" ht="15.95" customHeight="1">
      <c r="A85" s="32">
        <f t="shared" si="3"/>
        <v>78</v>
      </c>
      <c r="B85" s="33" t="s">
        <v>250</v>
      </c>
      <c r="C85" s="34" t="s">
        <v>261</v>
      </c>
      <c r="D85" s="33" t="s">
        <v>262</v>
      </c>
      <c r="E85" s="35" t="s">
        <v>33</v>
      </c>
      <c r="F85" s="33" t="s">
        <v>29</v>
      </c>
      <c r="G85" s="33">
        <v>5</v>
      </c>
      <c r="H85" s="36">
        <f>VLOOKUP(F85,'[1]USHA INT'!$B$4:$D$139,3,FALSE)</f>
        <v>45</v>
      </c>
      <c r="I85" s="36">
        <v>20</v>
      </c>
      <c r="J85" s="36">
        <f t="shared" si="2"/>
        <v>245</v>
      </c>
      <c r="K85" s="37" t="s">
        <v>16</v>
      </c>
      <c r="L85" s="35" t="s">
        <v>260</v>
      </c>
    </row>
    <row r="86" spans="1:12" s="2" customFormat="1" ht="15.95" customHeight="1">
      <c r="A86" s="32">
        <f t="shared" si="3"/>
        <v>79</v>
      </c>
      <c r="B86" s="33" t="s">
        <v>250</v>
      </c>
      <c r="C86" s="34" t="s">
        <v>263</v>
      </c>
      <c r="D86" s="33" t="s">
        <v>264</v>
      </c>
      <c r="E86" s="35" t="s">
        <v>33</v>
      </c>
      <c r="F86" s="33" t="s">
        <v>29</v>
      </c>
      <c r="G86" s="33">
        <v>9</v>
      </c>
      <c r="H86" s="36">
        <f>VLOOKUP(F86,'[1]USHA INT'!$B$4:$D$139,3,FALSE)</f>
        <v>45</v>
      </c>
      <c r="I86" s="36">
        <v>20</v>
      </c>
      <c r="J86" s="36">
        <f t="shared" si="2"/>
        <v>425</v>
      </c>
      <c r="K86" s="37" t="s">
        <v>16</v>
      </c>
      <c r="L86" s="35" t="s">
        <v>260</v>
      </c>
    </row>
    <row r="87" spans="1:12" s="2" customFormat="1" ht="15.95" customHeight="1">
      <c r="A87" s="32">
        <f t="shared" si="3"/>
        <v>80</v>
      </c>
      <c r="B87" s="33" t="s">
        <v>250</v>
      </c>
      <c r="C87" s="34" t="s">
        <v>265</v>
      </c>
      <c r="D87" s="33" t="s">
        <v>266</v>
      </c>
      <c r="E87" s="35" t="s">
        <v>33</v>
      </c>
      <c r="F87" s="33" t="s">
        <v>29</v>
      </c>
      <c r="G87" s="33">
        <v>3</v>
      </c>
      <c r="H87" s="36">
        <f>VLOOKUP(F87,'[1]USHA INT'!$B$4:$D$139,3,FALSE)</f>
        <v>45</v>
      </c>
      <c r="I87" s="36">
        <v>20</v>
      </c>
      <c r="J87" s="36">
        <f t="shared" si="2"/>
        <v>155</v>
      </c>
      <c r="K87" s="37" t="s">
        <v>16</v>
      </c>
      <c r="L87" s="35" t="s">
        <v>260</v>
      </c>
    </row>
    <row r="88" spans="1:12" s="2" customFormat="1" ht="15.95" customHeight="1">
      <c r="A88" s="32">
        <f t="shared" si="3"/>
        <v>81</v>
      </c>
      <c r="B88" s="33" t="s">
        <v>250</v>
      </c>
      <c r="C88" s="34" t="s">
        <v>267</v>
      </c>
      <c r="D88" s="33" t="s">
        <v>268</v>
      </c>
      <c r="E88" s="35" t="s">
        <v>33</v>
      </c>
      <c r="F88" s="33" t="s">
        <v>29</v>
      </c>
      <c r="G88" s="33">
        <v>24</v>
      </c>
      <c r="H88" s="36">
        <f>VLOOKUP(F88,'[1]USHA INT'!$B$4:$D$139,3,FALSE)</f>
        <v>45</v>
      </c>
      <c r="I88" s="36">
        <v>20</v>
      </c>
      <c r="J88" s="36">
        <f t="shared" si="2"/>
        <v>1100</v>
      </c>
      <c r="K88" s="37" t="s">
        <v>16</v>
      </c>
      <c r="L88" s="35" t="s">
        <v>260</v>
      </c>
    </row>
    <row r="89" spans="1:12" s="2" customFormat="1" ht="15.95" customHeight="1">
      <c r="A89" s="32">
        <f t="shared" si="3"/>
        <v>82</v>
      </c>
      <c r="B89" s="33" t="s">
        <v>269</v>
      </c>
      <c r="C89" s="34" t="s">
        <v>270</v>
      </c>
      <c r="D89" s="33" t="s">
        <v>271</v>
      </c>
      <c r="E89" s="35" t="s">
        <v>33</v>
      </c>
      <c r="F89" s="33" t="s">
        <v>29</v>
      </c>
      <c r="G89" s="33">
        <v>48</v>
      </c>
      <c r="H89" s="36">
        <f>VLOOKUP(F89,'[1]USHA INT'!$B$4:$D$139,3,FALSE)</f>
        <v>45</v>
      </c>
      <c r="I89" s="36">
        <v>20</v>
      </c>
      <c r="J89" s="36">
        <f t="shared" si="2"/>
        <v>2180</v>
      </c>
      <c r="K89" s="37" t="s">
        <v>16</v>
      </c>
      <c r="L89" s="35" t="s">
        <v>260</v>
      </c>
    </row>
    <row r="90" spans="1:12" s="2" customFormat="1" ht="15.95" customHeight="1">
      <c r="A90" s="32">
        <f t="shared" si="3"/>
        <v>83</v>
      </c>
      <c r="B90" s="33" t="s">
        <v>269</v>
      </c>
      <c r="C90" s="34" t="s">
        <v>272</v>
      </c>
      <c r="D90" s="33" t="s">
        <v>273</v>
      </c>
      <c r="E90" s="35" t="s">
        <v>33</v>
      </c>
      <c r="F90" s="33" t="s">
        <v>29</v>
      </c>
      <c r="G90" s="33">
        <v>5</v>
      </c>
      <c r="H90" s="36">
        <f>VLOOKUP(F90,'[1]USHA INT'!$B$4:$D$139,3,FALSE)</f>
        <v>45</v>
      </c>
      <c r="I90" s="36">
        <v>20</v>
      </c>
      <c r="J90" s="36">
        <f t="shared" si="2"/>
        <v>245</v>
      </c>
      <c r="K90" s="37" t="s">
        <v>16</v>
      </c>
      <c r="L90" s="35" t="s">
        <v>260</v>
      </c>
    </row>
    <row r="91" spans="1:12" s="2" customFormat="1" ht="15.95" customHeight="1">
      <c r="A91" s="32">
        <f t="shared" si="3"/>
        <v>84</v>
      </c>
      <c r="B91" s="33" t="s">
        <v>269</v>
      </c>
      <c r="C91" s="34" t="s">
        <v>274</v>
      </c>
      <c r="D91" s="33" t="s">
        <v>275</v>
      </c>
      <c r="E91" s="35" t="s">
        <v>33</v>
      </c>
      <c r="F91" s="33" t="s">
        <v>28</v>
      </c>
      <c r="G91" s="33">
        <v>10</v>
      </c>
      <c r="H91" s="36">
        <f>VLOOKUP(F91,'[1]USHA INT'!$B$4:$D$139,3,FALSE)</f>
        <v>38</v>
      </c>
      <c r="I91" s="36">
        <v>20</v>
      </c>
      <c r="J91" s="36">
        <f t="shared" si="2"/>
        <v>400</v>
      </c>
      <c r="K91" s="37" t="s">
        <v>16</v>
      </c>
      <c r="L91" s="33" t="s">
        <v>233</v>
      </c>
    </row>
    <row r="92" spans="1:12" s="2" customFormat="1" ht="15.95" customHeight="1">
      <c r="A92" s="32">
        <f t="shared" si="3"/>
        <v>85</v>
      </c>
      <c r="B92" s="33" t="s">
        <v>269</v>
      </c>
      <c r="C92" s="34" t="s">
        <v>276</v>
      </c>
      <c r="D92" s="33" t="s">
        <v>277</v>
      </c>
      <c r="E92" s="35" t="s">
        <v>33</v>
      </c>
      <c r="F92" s="33" t="s">
        <v>28</v>
      </c>
      <c r="G92" s="33">
        <v>10</v>
      </c>
      <c r="H92" s="36">
        <f>VLOOKUP(F92,'[1]USHA INT'!$B$4:$D$139,3,FALSE)</f>
        <v>38</v>
      </c>
      <c r="I92" s="36">
        <v>20</v>
      </c>
      <c r="J92" s="36">
        <f t="shared" si="2"/>
        <v>400</v>
      </c>
      <c r="K92" s="37" t="s">
        <v>16</v>
      </c>
      <c r="L92" s="33" t="s">
        <v>233</v>
      </c>
    </row>
    <row r="93" spans="1:12" s="2" customFormat="1" ht="15.95" customHeight="1">
      <c r="A93" s="32">
        <f t="shared" si="3"/>
        <v>86</v>
      </c>
      <c r="B93" s="33" t="s">
        <v>269</v>
      </c>
      <c r="C93" s="34" t="s">
        <v>278</v>
      </c>
      <c r="D93" s="33" t="s">
        <v>279</v>
      </c>
      <c r="E93" s="35" t="s">
        <v>33</v>
      </c>
      <c r="F93" s="33" t="s">
        <v>31</v>
      </c>
      <c r="G93" s="33">
        <v>8</v>
      </c>
      <c r="H93" s="36">
        <f>VLOOKUP(F93,'[1]USHA INT'!$B$4:$D$139,3,FALSE)</f>
        <v>38</v>
      </c>
      <c r="I93" s="36">
        <v>20</v>
      </c>
      <c r="J93" s="36">
        <f t="shared" si="2"/>
        <v>324</v>
      </c>
      <c r="K93" s="37" t="s">
        <v>16</v>
      </c>
      <c r="L93" s="35" t="s">
        <v>64</v>
      </c>
    </row>
    <row r="94" spans="1:12" s="2" customFormat="1" ht="15.95" customHeight="1">
      <c r="A94" s="32">
        <f t="shared" si="3"/>
        <v>87</v>
      </c>
      <c r="B94" s="33" t="s">
        <v>269</v>
      </c>
      <c r="C94" s="34" t="s">
        <v>280</v>
      </c>
      <c r="D94" s="33" t="s">
        <v>281</v>
      </c>
      <c r="E94" s="35" t="s">
        <v>33</v>
      </c>
      <c r="F94" s="33" t="s">
        <v>31</v>
      </c>
      <c r="G94" s="33">
        <v>3</v>
      </c>
      <c r="H94" s="36">
        <f>VLOOKUP(F94,'[1]USHA INT'!$B$4:$D$139,3,FALSE)</f>
        <v>38</v>
      </c>
      <c r="I94" s="36">
        <v>20</v>
      </c>
      <c r="J94" s="36">
        <f t="shared" si="2"/>
        <v>134</v>
      </c>
      <c r="K94" s="37" t="s">
        <v>16</v>
      </c>
      <c r="L94" s="35" t="s">
        <v>64</v>
      </c>
    </row>
    <row r="95" spans="1:12" s="2" customFormat="1" ht="15.95" customHeight="1">
      <c r="A95" s="32">
        <f t="shared" si="3"/>
        <v>88</v>
      </c>
      <c r="B95" s="33" t="s">
        <v>269</v>
      </c>
      <c r="C95" s="34" t="s">
        <v>282</v>
      </c>
      <c r="D95" s="33" t="s">
        <v>283</v>
      </c>
      <c r="E95" s="35" t="s">
        <v>33</v>
      </c>
      <c r="F95" s="33" t="s">
        <v>31</v>
      </c>
      <c r="G95" s="33">
        <v>16</v>
      </c>
      <c r="H95" s="36">
        <f>VLOOKUP(F95,'[1]USHA INT'!$B$4:$D$139,3,FALSE)</f>
        <v>38</v>
      </c>
      <c r="I95" s="36">
        <v>20</v>
      </c>
      <c r="J95" s="36">
        <f t="shared" si="2"/>
        <v>628</v>
      </c>
      <c r="K95" s="37" t="s">
        <v>16</v>
      </c>
      <c r="L95" s="35" t="s">
        <v>64</v>
      </c>
    </row>
    <row r="96" spans="1:12" s="2" customFormat="1" ht="15.95" customHeight="1">
      <c r="A96" s="32">
        <f t="shared" si="3"/>
        <v>89</v>
      </c>
      <c r="B96" s="33" t="s">
        <v>269</v>
      </c>
      <c r="C96" s="34" t="s">
        <v>284</v>
      </c>
      <c r="D96" s="33" t="s">
        <v>285</v>
      </c>
      <c r="E96" s="35" t="s">
        <v>33</v>
      </c>
      <c r="F96" s="33" t="s">
        <v>21</v>
      </c>
      <c r="G96" s="33">
        <v>25</v>
      </c>
      <c r="H96" s="36">
        <f>VLOOKUP(F96,'[1]USHA INT'!$B$5:$C$139,2,FALSE)</f>
        <v>38</v>
      </c>
      <c r="I96" s="36">
        <v>20</v>
      </c>
      <c r="J96" s="36">
        <f t="shared" si="2"/>
        <v>970</v>
      </c>
      <c r="K96" s="37" t="s">
        <v>17</v>
      </c>
      <c r="L96" s="33" t="s">
        <v>185</v>
      </c>
    </row>
    <row r="97" spans="1:12" s="2" customFormat="1" ht="15.95" customHeight="1">
      <c r="A97" s="32">
        <f t="shared" si="3"/>
        <v>90</v>
      </c>
      <c r="B97" s="33" t="s">
        <v>269</v>
      </c>
      <c r="C97" s="34" t="s">
        <v>286</v>
      </c>
      <c r="D97" s="33" t="s">
        <v>287</v>
      </c>
      <c r="E97" s="35" t="s">
        <v>33</v>
      </c>
      <c r="F97" s="35" t="s">
        <v>177</v>
      </c>
      <c r="G97" s="33">
        <v>66</v>
      </c>
      <c r="H97" s="36">
        <f>VLOOKUP(F97,'[1]USHA INT'!$B$5:$C$139,2,FALSE)</f>
        <v>48</v>
      </c>
      <c r="I97" s="36">
        <v>20</v>
      </c>
      <c r="J97" s="36">
        <f t="shared" si="2"/>
        <v>3188</v>
      </c>
      <c r="K97" s="37" t="s">
        <v>17</v>
      </c>
      <c r="L97" s="33" t="s">
        <v>288</v>
      </c>
    </row>
    <row r="98" spans="1:12" s="2" customFormat="1" ht="15.95" customHeight="1">
      <c r="A98" s="32">
        <f t="shared" si="3"/>
        <v>91</v>
      </c>
      <c r="B98" s="33" t="s">
        <v>269</v>
      </c>
      <c r="C98" s="34" t="s">
        <v>289</v>
      </c>
      <c r="D98" s="33" t="s">
        <v>290</v>
      </c>
      <c r="E98" s="35" t="s">
        <v>33</v>
      </c>
      <c r="F98" s="35" t="s">
        <v>177</v>
      </c>
      <c r="G98" s="33">
        <v>50</v>
      </c>
      <c r="H98" s="36">
        <f>VLOOKUP(F98,'[1]USHA INT'!$B$5:$C$139,2,FALSE)</f>
        <v>48</v>
      </c>
      <c r="I98" s="36">
        <v>20</v>
      </c>
      <c r="J98" s="36">
        <f t="shared" si="2"/>
        <v>2420</v>
      </c>
      <c r="K98" s="37" t="s">
        <v>17</v>
      </c>
      <c r="L98" s="33" t="s">
        <v>288</v>
      </c>
    </row>
    <row r="99" spans="1:12" s="2" customFormat="1" ht="15.95" customHeight="1">
      <c r="A99" s="32">
        <f t="shared" si="3"/>
        <v>92</v>
      </c>
      <c r="B99" s="33" t="s">
        <v>269</v>
      </c>
      <c r="C99" s="34" t="s">
        <v>291</v>
      </c>
      <c r="D99" s="33" t="s">
        <v>292</v>
      </c>
      <c r="E99" s="35" t="s">
        <v>33</v>
      </c>
      <c r="F99" s="33" t="s">
        <v>293</v>
      </c>
      <c r="G99" s="33">
        <v>28</v>
      </c>
      <c r="H99" s="36">
        <f>VLOOKUP(F99,'[1]USHA INT'!$B$4:$C$141,2,FALSE)</f>
        <v>48</v>
      </c>
      <c r="I99" s="36">
        <v>20</v>
      </c>
      <c r="J99" s="36">
        <f t="shared" si="2"/>
        <v>1364</v>
      </c>
      <c r="K99" s="37" t="s">
        <v>17</v>
      </c>
      <c r="L99" s="33" t="s">
        <v>288</v>
      </c>
    </row>
    <row r="100" spans="1:12" s="2" customFormat="1" ht="15.95" customHeight="1">
      <c r="A100" s="32">
        <f t="shared" si="3"/>
        <v>93</v>
      </c>
      <c r="B100" s="33" t="s">
        <v>269</v>
      </c>
      <c r="C100" s="34" t="s">
        <v>294</v>
      </c>
      <c r="D100" s="33" t="s">
        <v>295</v>
      </c>
      <c r="E100" s="35" t="s">
        <v>33</v>
      </c>
      <c r="F100" s="35" t="s">
        <v>177</v>
      </c>
      <c r="G100" s="33">
        <v>34</v>
      </c>
      <c r="H100" s="36">
        <f>VLOOKUP(F100,'[1]USHA INT'!$B$5:$C$139,2,FALSE)</f>
        <v>48</v>
      </c>
      <c r="I100" s="36">
        <v>20</v>
      </c>
      <c r="J100" s="36">
        <f t="shared" si="2"/>
        <v>1652</v>
      </c>
      <c r="K100" s="37" t="s">
        <v>17</v>
      </c>
      <c r="L100" s="33" t="s">
        <v>296</v>
      </c>
    </row>
    <row r="101" spans="1:12" s="2" customFormat="1" ht="15.95" customHeight="1">
      <c r="A101" s="32">
        <f t="shared" si="3"/>
        <v>94</v>
      </c>
      <c r="B101" s="33" t="s">
        <v>269</v>
      </c>
      <c r="C101" s="34" t="s">
        <v>297</v>
      </c>
      <c r="D101" s="33" t="s">
        <v>298</v>
      </c>
      <c r="E101" s="35" t="s">
        <v>33</v>
      </c>
      <c r="F101" s="33" t="s">
        <v>293</v>
      </c>
      <c r="G101" s="33">
        <v>30</v>
      </c>
      <c r="H101" s="36">
        <f>VLOOKUP(F101,'[1]USHA INT'!$B$4:$C$141,2,FALSE)</f>
        <v>48</v>
      </c>
      <c r="I101" s="36">
        <v>20</v>
      </c>
      <c r="J101" s="36">
        <f t="shared" si="2"/>
        <v>1460</v>
      </c>
      <c r="K101" s="37" t="s">
        <v>17</v>
      </c>
      <c r="L101" s="33" t="s">
        <v>296</v>
      </c>
    </row>
    <row r="102" spans="1:12" s="2" customFormat="1" ht="15.95" customHeight="1">
      <c r="A102" s="32">
        <f t="shared" si="3"/>
        <v>95</v>
      </c>
      <c r="B102" s="33" t="s">
        <v>269</v>
      </c>
      <c r="C102" s="34" t="s">
        <v>299</v>
      </c>
      <c r="D102" s="33" t="s">
        <v>300</v>
      </c>
      <c r="E102" s="35" t="s">
        <v>33</v>
      </c>
      <c r="F102" s="35" t="s">
        <v>177</v>
      </c>
      <c r="G102" s="33">
        <v>10</v>
      </c>
      <c r="H102" s="36">
        <f>VLOOKUP(F102,'[1]USHA INT'!$B$5:$C$139,2,FALSE)</f>
        <v>48</v>
      </c>
      <c r="I102" s="36">
        <v>20</v>
      </c>
      <c r="J102" s="36">
        <f t="shared" si="2"/>
        <v>500</v>
      </c>
      <c r="K102" s="37" t="s">
        <v>17</v>
      </c>
      <c r="L102" s="33" t="s">
        <v>296</v>
      </c>
    </row>
    <row r="103" spans="1:12" s="2" customFormat="1" ht="15.95" customHeight="1">
      <c r="A103" s="32">
        <f t="shared" si="3"/>
        <v>96</v>
      </c>
      <c r="B103" s="33" t="s">
        <v>269</v>
      </c>
      <c r="C103" s="34" t="s">
        <v>301</v>
      </c>
      <c r="D103" s="33" t="s">
        <v>302</v>
      </c>
      <c r="E103" s="35" t="s">
        <v>33</v>
      </c>
      <c r="F103" s="33" t="s">
        <v>293</v>
      </c>
      <c r="G103" s="33">
        <v>52</v>
      </c>
      <c r="H103" s="36">
        <f>VLOOKUP(F103,'[1]USHA INT'!$B$4:$C$141,2,FALSE)</f>
        <v>48</v>
      </c>
      <c r="I103" s="36">
        <v>20</v>
      </c>
      <c r="J103" s="36">
        <f t="shared" si="2"/>
        <v>2516</v>
      </c>
      <c r="K103" s="37" t="s">
        <v>17</v>
      </c>
      <c r="L103" s="33" t="s">
        <v>296</v>
      </c>
    </row>
    <row r="104" spans="1:12" s="2" customFormat="1" ht="15.95" customHeight="1">
      <c r="A104" s="32">
        <f t="shared" si="3"/>
        <v>97</v>
      </c>
      <c r="B104" s="33" t="s">
        <v>269</v>
      </c>
      <c r="C104" s="34" t="s">
        <v>303</v>
      </c>
      <c r="D104" s="33" t="s">
        <v>304</v>
      </c>
      <c r="E104" s="35" t="s">
        <v>33</v>
      </c>
      <c r="F104" s="35" t="s">
        <v>305</v>
      </c>
      <c r="G104" s="33">
        <v>82</v>
      </c>
      <c r="H104" s="36">
        <f>VLOOKUP(F104,'[1]USHA INT'!$B$4:$C$141,2,FALSE)</f>
        <v>48</v>
      </c>
      <c r="I104" s="36">
        <v>20</v>
      </c>
      <c r="J104" s="36">
        <f t="shared" si="2"/>
        <v>3956</v>
      </c>
      <c r="K104" s="37" t="s">
        <v>17</v>
      </c>
      <c r="L104" s="33" t="s">
        <v>296</v>
      </c>
    </row>
    <row r="105" spans="1:12" s="2" customFormat="1" ht="15.95" customHeight="1">
      <c r="A105" s="32">
        <f t="shared" si="3"/>
        <v>98</v>
      </c>
      <c r="B105" s="33" t="s">
        <v>269</v>
      </c>
      <c r="C105" s="34" t="s">
        <v>306</v>
      </c>
      <c r="D105" s="33" t="s">
        <v>307</v>
      </c>
      <c r="E105" s="35" t="s">
        <v>33</v>
      </c>
      <c r="F105" s="35" t="s">
        <v>177</v>
      </c>
      <c r="G105" s="33">
        <v>50</v>
      </c>
      <c r="H105" s="36">
        <f>VLOOKUP(F105,'[1]USHA INT'!$B$5:$C$139,2,FALSE)</f>
        <v>48</v>
      </c>
      <c r="I105" s="36">
        <v>20</v>
      </c>
      <c r="J105" s="36">
        <f t="shared" si="2"/>
        <v>2420</v>
      </c>
      <c r="K105" s="37" t="s">
        <v>17</v>
      </c>
      <c r="L105" s="33" t="s">
        <v>296</v>
      </c>
    </row>
    <row r="106" spans="1:12" s="2" customFormat="1" ht="15.95" customHeight="1">
      <c r="A106" s="32">
        <f t="shared" si="3"/>
        <v>99</v>
      </c>
      <c r="B106" s="33" t="s">
        <v>308</v>
      </c>
      <c r="C106" s="34" t="s">
        <v>309</v>
      </c>
      <c r="D106" s="33" t="s">
        <v>310</v>
      </c>
      <c r="E106" s="35" t="s">
        <v>33</v>
      </c>
      <c r="F106" s="33" t="s">
        <v>45</v>
      </c>
      <c r="G106" s="33">
        <v>8</v>
      </c>
      <c r="H106" s="36">
        <f>VLOOKUP(F106,'[1]USHA INT'!$B$4:$D$139,3,FALSE)</f>
        <v>38</v>
      </c>
      <c r="I106" s="36">
        <v>20</v>
      </c>
      <c r="J106" s="36">
        <f t="shared" si="2"/>
        <v>324</v>
      </c>
      <c r="K106" s="37" t="s">
        <v>16</v>
      </c>
      <c r="L106" s="33" t="s">
        <v>311</v>
      </c>
    </row>
    <row r="107" spans="1:12" s="2" customFormat="1" ht="15.95" customHeight="1">
      <c r="A107" s="32">
        <f t="shared" si="3"/>
        <v>100</v>
      </c>
      <c r="B107" s="33" t="s">
        <v>308</v>
      </c>
      <c r="C107" s="34" t="s">
        <v>312</v>
      </c>
      <c r="D107" s="33" t="s">
        <v>313</v>
      </c>
      <c r="E107" s="35" t="s">
        <v>33</v>
      </c>
      <c r="F107" s="33" t="s">
        <v>35</v>
      </c>
      <c r="G107" s="33">
        <v>3</v>
      </c>
      <c r="H107" s="36">
        <f>VLOOKUP(F107,'[1]USHA INT'!$B$5:$C$139,2,FALSE)</f>
        <v>38</v>
      </c>
      <c r="I107" s="36">
        <v>20</v>
      </c>
      <c r="J107" s="36">
        <f t="shared" si="2"/>
        <v>134</v>
      </c>
      <c r="K107" s="37" t="s">
        <v>17</v>
      </c>
      <c r="L107" s="33" t="s">
        <v>195</v>
      </c>
    </row>
    <row r="108" spans="1:12" s="2" customFormat="1" ht="15.95" customHeight="1">
      <c r="A108" s="32">
        <f t="shared" si="3"/>
        <v>101</v>
      </c>
      <c r="B108" s="33" t="s">
        <v>308</v>
      </c>
      <c r="C108" s="34" t="s">
        <v>314</v>
      </c>
      <c r="D108" s="33" t="s">
        <v>315</v>
      </c>
      <c r="E108" s="35" t="s">
        <v>33</v>
      </c>
      <c r="F108" s="33" t="s">
        <v>26</v>
      </c>
      <c r="G108" s="33">
        <v>1</v>
      </c>
      <c r="H108" s="36">
        <f>VLOOKUP(F108,'[1]USHA INT'!$B$5:$C$139,2,FALSE)</f>
        <v>38</v>
      </c>
      <c r="I108" s="36">
        <v>20</v>
      </c>
      <c r="J108" s="36">
        <f t="shared" si="2"/>
        <v>58</v>
      </c>
      <c r="K108" s="37" t="s">
        <v>17</v>
      </c>
      <c r="L108" s="33" t="s">
        <v>316</v>
      </c>
    </row>
    <row r="109" spans="1:12" s="2" customFormat="1" ht="15.95" customHeight="1">
      <c r="A109" s="32">
        <f t="shared" si="3"/>
        <v>102</v>
      </c>
      <c r="B109" s="33" t="s">
        <v>308</v>
      </c>
      <c r="C109" s="34" t="s">
        <v>317</v>
      </c>
      <c r="D109" s="33" t="s">
        <v>318</v>
      </c>
      <c r="E109" s="35" t="s">
        <v>33</v>
      </c>
      <c r="F109" s="33" t="s">
        <v>28</v>
      </c>
      <c r="G109" s="33">
        <v>72</v>
      </c>
      <c r="H109" s="36">
        <f>VLOOKUP(F109,'[1]USHA INT'!$B$4:$D$139,3,FALSE)</f>
        <v>38</v>
      </c>
      <c r="I109" s="36">
        <v>20</v>
      </c>
      <c r="J109" s="36">
        <f t="shared" si="2"/>
        <v>2756</v>
      </c>
      <c r="K109" s="37" t="s">
        <v>16</v>
      </c>
      <c r="L109" s="33" t="s">
        <v>233</v>
      </c>
    </row>
    <row r="110" spans="1:12" s="2" customFormat="1" ht="15.95" customHeight="1">
      <c r="A110" s="32">
        <f t="shared" si="3"/>
        <v>103</v>
      </c>
      <c r="B110" s="33" t="s">
        <v>308</v>
      </c>
      <c r="C110" s="34" t="s">
        <v>319</v>
      </c>
      <c r="D110" s="33" t="s">
        <v>320</v>
      </c>
      <c r="E110" s="35" t="s">
        <v>33</v>
      </c>
      <c r="F110" s="33" t="s">
        <v>28</v>
      </c>
      <c r="G110" s="33">
        <v>5</v>
      </c>
      <c r="H110" s="36">
        <f>VLOOKUP(F110,'[1]USHA INT'!$B$5:$C$139,2,FALSE)</f>
        <v>38</v>
      </c>
      <c r="I110" s="36">
        <v>20</v>
      </c>
      <c r="J110" s="36">
        <f t="shared" si="2"/>
        <v>210</v>
      </c>
      <c r="K110" s="37" t="s">
        <v>17</v>
      </c>
      <c r="L110" s="33" t="s">
        <v>189</v>
      </c>
    </row>
    <row r="111" spans="1:12" s="2" customFormat="1" ht="15.95" customHeight="1">
      <c r="A111" s="32">
        <f t="shared" si="3"/>
        <v>104</v>
      </c>
      <c r="B111" s="33" t="s">
        <v>308</v>
      </c>
      <c r="C111" s="34" t="s">
        <v>321</v>
      </c>
      <c r="D111" s="33" t="s">
        <v>322</v>
      </c>
      <c r="E111" s="35" t="s">
        <v>33</v>
      </c>
      <c r="F111" s="33" t="s">
        <v>34</v>
      </c>
      <c r="G111" s="33">
        <v>32</v>
      </c>
      <c r="H111" s="36">
        <f>VLOOKUP(F111,'[1]USHA INT'!$B$5:$C$139,2,FALSE)</f>
        <v>40</v>
      </c>
      <c r="I111" s="36">
        <v>20</v>
      </c>
      <c r="J111" s="36">
        <f t="shared" si="2"/>
        <v>1300</v>
      </c>
      <c r="K111" s="37" t="s">
        <v>17</v>
      </c>
      <c r="L111" s="33" t="s">
        <v>81</v>
      </c>
    </row>
    <row r="112" spans="1:12" s="2" customFormat="1" ht="15.95" customHeight="1">
      <c r="A112" s="32">
        <f t="shared" si="3"/>
        <v>105</v>
      </c>
      <c r="B112" s="33" t="s">
        <v>308</v>
      </c>
      <c r="C112" s="34" t="s">
        <v>323</v>
      </c>
      <c r="D112" s="33" t="s">
        <v>324</v>
      </c>
      <c r="E112" s="35" t="s">
        <v>33</v>
      </c>
      <c r="F112" s="33" t="s">
        <v>25</v>
      </c>
      <c r="G112" s="33">
        <v>20</v>
      </c>
      <c r="H112" s="36">
        <f>VLOOKUP(F112,'[1]USHA INT'!$B$5:$J$141,9,FALSE)</f>
        <v>340</v>
      </c>
      <c r="I112" s="36">
        <v>20</v>
      </c>
      <c r="J112" s="36">
        <f t="shared" si="2"/>
        <v>6820</v>
      </c>
      <c r="K112" s="37" t="s">
        <v>15</v>
      </c>
      <c r="L112" s="33" t="s">
        <v>109</v>
      </c>
    </row>
    <row r="113" spans="1:12" s="2" customFormat="1" ht="15.95" customHeight="1">
      <c r="A113" s="32">
        <f t="shared" si="3"/>
        <v>106</v>
      </c>
      <c r="B113" s="33" t="s">
        <v>308</v>
      </c>
      <c r="C113" s="34" t="s">
        <v>325</v>
      </c>
      <c r="D113" s="33" t="s">
        <v>326</v>
      </c>
      <c r="E113" s="35" t="s">
        <v>33</v>
      </c>
      <c r="F113" s="33" t="s">
        <v>22</v>
      </c>
      <c r="G113" s="33">
        <v>13</v>
      </c>
      <c r="H113" s="36">
        <f>VLOOKUP(F113,'[1]USHA INT'!$B$4:$F$139,5,FALSE)</f>
        <v>65</v>
      </c>
      <c r="I113" s="36">
        <v>20</v>
      </c>
      <c r="J113" s="36">
        <f t="shared" si="2"/>
        <v>865</v>
      </c>
      <c r="K113" s="37" t="s">
        <v>19</v>
      </c>
      <c r="L113" s="33" t="s">
        <v>327</v>
      </c>
    </row>
    <row r="114" spans="1:12" s="2" customFormat="1" ht="15.95" customHeight="1">
      <c r="A114" s="32">
        <f t="shared" si="3"/>
        <v>107</v>
      </c>
      <c r="B114" s="33" t="s">
        <v>308</v>
      </c>
      <c r="C114" s="34" t="s">
        <v>328</v>
      </c>
      <c r="D114" s="33" t="s">
        <v>329</v>
      </c>
      <c r="E114" s="35" t="s">
        <v>33</v>
      </c>
      <c r="F114" s="33" t="s">
        <v>22</v>
      </c>
      <c r="G114" s="33">
        <v>8</v>
      </c>
      <c r="H114" s="36">
        <f>VLOOKUP(F114,'[1]USHA INT'!$B$5:$C$139,2,FALSE)</f>
        <v>38</v>
      </c>
      <c r="I114" s="36">
        <v>20</v>
      </c>
      <c r="J114" s="36">
        <f t="shared" si="2"/>
        <v>324</v>
      </c>
      <c r="K114" s="37" t="s">
        <v>17</v>
      </c>
      <c r="L114" s="33" t="s">
        <v>327</v>
      </c>
    </row>
    <row r="115" spans="1:12" s="2" customFormat="1" ht="15.95" customHeight="1">
      <c r="A115" s="32">
        <f t="shared" si="3"/>
        <v>108</v>
      </c>
      <c r="B115" s="33" t="s">
        <v>308</v>
      </c>
      <c r="C115" s="34" t="s">
        <v>330</v>
      </c>
      <c r="D115" s="33" t="s">
        <v>331</v>
      </c>
      <c r="E115" s="35" t="s">
        <v>33</v>
      </c>
      <c r="F115" s="33" t="s">
        <v>22</v>
      </c>
      <c r="G115" s="33">
        <v>2</v>
      </c>
      <c r="H115" s="36">
        <f>VLOOKUP(F115,'[1]USHA INT'!$B$4:$F$139,5,FALSE)</f>
        <v>65</v>
      </c>
      <c r="I115" s="36">
        <v>20</v>
      </c>
      <c r="J115" s="36">
        <f t="shared" si="2"/>
        <v>150</v>
      </c>
      <c r="K115" s="37" t="s">
        <v>19</v>
      </c>
      <c r="L115" s="33" t="s">
        <v>327</v>
      </c>
    </row>
    <row r="116" spans="1:12" s="2" customFormat="1" ht="15.95" customHeight="1">
      <c r="A116" s="32">
        <f t="shared" si="3"/>
        <v>109</v>
      </c>
      <c r="B116" s="33" t="s">
        <v>308</v>
      </c>
      <c r="C116" s="34" t="s">
        <v>332</v>
      </c>
      <c r="D116" s="33" t="s">
        <v>333</v>
      </c>
      <c r="E116" s="35" t="s">
        <v>33</v>
      </c>
      <c r="F116" s="33" t="s">
        <v>22</v>
      </c>
      <c r="G116" s="33">
        <v>7</v>
      </c>
      <c r="H116" s="36">
        <f>VLOOKUP(F116,'[1]USHA INT'!$B$5:$C$139,2,FALSE)</f>
        <v>38</v>
      </c>
      <c r="I116" s="36">
        <v>20</v>
      </c>
      <c r="J116" s="36">
        <f t="shared" si="2"/>
        <v>286</v>
      </c>
      <c r="K116" s="37" t="s">
        <v>17</v>
      </c>
      <c r="L116" s="33" t="s">
        <v>327</v>
      </c>
    </row>
    <row r="117" spans="1:12" s="2" customFormat="1" ht="15.95" customHeight="1">
      <c r="A117" s="32">
        <f t="shared" si="3"/>
        <v>110</v>
      </c>
      <c r="B117" s="33" t="s">
        <v>308</v>
      </c>
      <c r="C117" s="34" t="s">
        <v>334</v>
      </c>
      <c r="D117" s="33" t="s">
        <v>335</v>
      </c>
      <c r="E117" s="35" t="s">
        <v>33</v>
      </c>
      <c r="F117" s="33" t="s">
        <v>24</v>
      </c>
      <c r="G117" s="33">
        <v>1</v>
      </c>
      <c r="H117" s="36">
        <f>VLOOKUP(F117,'[1]USHA INT'!$B$5:$J$141,9,FALSE)</f>
        <v>280</v>
      </c>
      <c r="I117" s="36">
        <v>20</v>
      </c>
      <c r="J117" s="36">
        <f t="shared" si="2"/>
        <v>300</v>
      </c>
      <c r="K117" s="37" t="s">
        <v>15</v>
      </c>
      <c r="L117" s="33" t="s">
        <v>84</v>
      </c>
    </row>
    <row r="118" spans="1:12" s="2" customFormat="1" ht="15.95" customHeight="1">
      <c r="A118" s="32">
        <f t="shared" si="3"/>
        <v>111</v>
      </c>
      <c r="B118" s="33" t="s">
        <v>308</v>
      </c>
      <c r="C118" s="34" t="s">
        <v>336</v>
      </c>
      <c r="D118" s="33" t="s">
        <v>337</v>
      </c>
      <c r="E118" s="35" t="s">
        <v>33</v>
      </c>
      <c r="F118" s="33" t="s">
        <v>28</v>
      </c>
      <c r="G118" s="33">
        <v>12</v>
      </c>
      <c r="H118" s="36">
        <f>VLOOKUP(F118,'[1]USHA INT'!$B$5:$C$139,2,FALSE)</f>
        <v>38</v>
      </c>
      <c r="I118" s="36">
        <v>20</v>
      </c>
      <c r="J118" s="36">
        <f t="shared" si="2"/>
        <v>476</v>
      </c>
      <c r="K118" s="37" t="s">
        <v>17</v>
      </c>
      <c r="L118" s="33" t="s">
        <v>338</v>
      </c>
    </row>
    <row r="119" spans="1:12" s="2" customFormat="1" ht="15.95" customHeight="1">
      <c r="A119" s="32">
        <f t="shared" si="3"/>
        <v>112</v>
      </c>
      <c r="B119" s="33" t="s">
        <v>308</v>
      </c>
      <c r="C119" s="34" t="s">
        <v>339</v>
      </c>
      <c r="D119" s="33" t="s">
        <v>340</v>
      </c>
      <c r="E119" s="35" t="s">
        <v>33</v>
      </c>
      <c r="F119" s="33" t="s">
        <v>34</v>
      </c>
      <c r="G119" s="33">
        <v>11</v>
      </c>
      <c r="H119" s="36">
        <f>VLOOKUP(F119,'[1]USHA INT'!$B$5:$C$139,2,FALSE)</f>
        <v>40</v>
      </c>
      <c r="I119" s="36">
        <v>20</v>
      </c>
      <c r="J119" s="36">
        <f t="shared" si="2"/>
        <v>460</v>
      </c>
      <c r="K119" s="37" t="s">
        <v>17</v>
      </c>
      <c r="L119" s="33" t="s">
        <v>81</v>
      </c>
    </row>
    <row r="120" spans="1:12" s="2" customFormat="1" ht="15.95" customHeight="1">
      <c r="A120" s="32">
        <f t="shared" si="3"/>
        <v>113</v>
      </c>
      <c r="B120" s="33" t="s">
        <v>308</v>
      </c>
      <c r="C120" s="34" t="s">
        <v>341</v>
      </c>
      <c r="D120" s="33" t="s">
        <v>342</v>
      </c>
      <c r="E120" s="35" t="s">
        <v>33</v>
      </c>
      <c r="F120" s="33" t="s">
        <v>26</v>
      </c>
      <c r="G120" s="33">
        <v>1</v>
      </c>
      <c r="H120" s="36">
        <f>VLOOKUP(F120,'[1]USHA INT'!$B$5:$C$139,2,FALSE)</f>
        <v>38</v>
      </c>
      <c r="I120" s="36">
        <v>20</v>
      </c>
      <c r="J120" s="36">
        <f t="shared" si="2"/>
        <v>58</v>
      </c>
      <c r="K120" s="37" t="s">
        <v>17</v>
      </c>
      <c r="L120" s="33" t="s">
        <v>316</v>
      </c>
    </row>
    <row r="121" spans="1:12" s="2" customFormat="1" ht="15.95" customHeight="1">
      <c r="A121" s="32">
        <f t="shared" si="3"/>
        <v>114</v>
      </c>
      <c r="B121" s="33" t="s">
        <v>308</v>
      </c>
      <c r="C121" s="34" t="s">
        <v>343</v>
      </c>
      <c r="D121" s="33" t="s">
        <v>344</v>
      </c>
      <c r="E121" s="35" t="s">
        <v>33</v>
      </c>
      <c r="F121" s="33" t="s">
        <v>22</v>
      </c>
      <c r="G121" s="33">
        <v>2</v>
      </c>
      <c r="H121" s="36">
        <f>VLOOKUP(F121,'[1]USHA INT'!$B$5:$C$139,2,FALSE)</f>
        <v>38</v>
      </c>
      <c r="I121" s="36">
        <v>20</v>
      </c>
      <c r="J121" s="36">
        <f t="shared" si="2"/>
        <v>96</v>
      </c>
      <c r="K121" s="37" t="s">
        <v>17</v>
      </c>
      <c r="L121" s="33" t="s">
        <v>327</v>
      </c>
    </row>
    <row r="122" spans="1:12" s="2" customFormat="1" ht="15.95" customHeight="1">
      <c r="A122" s="32">
        <f t="shared" si="3"/>
        <v>115</v>
      </c>
      <c r="B122" s="33" t="s">
        <v>308</v>
      </c>
      <c r="C122" s="34" t="s">
        <v>345</v>
      </c>
      <c r="D122" s="33" t="s">
        <v>346</v>
      </c>
      <c r="E122" s="35" t="s">
        <v>33</v>
      </c>
      <c r="F122" s="33" t="s">
        <v>28</v>
      </c>
      <c r="G122" s="33">
        <v>20</v>
      </c>
      <c r="H122" s="36">
        <f>VLOOKUP(F122,'[1]USHA INT'!$B$4:$D$139,3,FALSE)</f>
        <v>38</v>
      </c>
      <c r="I122" s="36">
        <v>20</v>
      </c>
      <c r="J122" s="36">
        <f t="shared" si="2"/>
        <v>780</v>
      </c>
      <c r="K122" s="37" t="s">
        <v>16</v>
      </c>
      <c r="L122" s="33" t="s">
        <v>209</v>
      </c>
    </row>
    <row r="123" spans="1:12" s="2" customFormat="1" ht="15.95" customHeight="1">
      <c r="A123" s="32">
        <f t="shared" si="3"/>
        <v>116</v>
      </c>
      <c r="B123" s="33" t="s">
        <v>308</v>
      </c>
      <c r="C123" s="34" t="s">
        <v>347</v>
      </c>
      <c r="D123" s="33" t="s">
        <v>348</v>
      </c>
      <c r="E123" s="35" t="s">
        <v>33</v>
      </c>
      <c r="F123" s="35" t="s">
        <v>177</v>
      </c>
      <c r="G123" s="33">
        <v>10</v>
      </c>
      <c r="H123" s="36">
        <f>VLOOKUP(F123,'[1]USHA INT'!$B$5:$C$139,2,FALSE)</f>
        <v>48</v>
      </c>
      <c r="I123" s="36">
        <v>20</v>
      </c>
      <c r="J123" s="36">
        <f t="shared" si="2"/>
        <v>500</v>
      </c>
      <c r="K123" s="37" t="s">
        <v>17</v>
      </c>
      <c r="L123" s="33" t="s">
        <v>288</v>
      </c>
    </row>
    <row r="124" spans="1:12" s="2" customFormat="1" ht="15.95" customHeight="1">
      <c r="A124" s="32">
        <f t="shared" si="3"/>
        <v>117</v>
      </c>
      <c r="B124" s="33" t="s">
        <v>308</v>
      </c>
      <c r="C124" s="34" t="s">
        <v>349</v>
      </c>
      <c r="D124" s="33" t="s">
        <v>350</v>
      </c>
      <c r="E124" s="35" t="s">
        <v>33</v>
      </c>
      <c r="F124" s="35" t="s">
        <v>305</v>
      </c>
      <c r="G124" s="33">
        <v>82</v>
      </c>
      <c r="H124" s="36">
        <f>VLOOKUP(F124,'[1]USHA INT'!$B$4:$C$141,2,FALSE)</f>
        <v>48</v>
      </c>
      <c r="I124" s="36">
        <v>20</v>
      </c>
      <c r="J124" s="36">
        <f t="shared" si="2"/>
        <v>3956</v>
      </c>
      <c r="K124" s="37" t="s">
        <v>17</v>
      </c>
      <c r="L124" s="33" t="s">
        <v>288</v>
      </c>
    </row>
    <row r="125" spans="1:12" s="2" customFormat="1" ht="15.95" customHeight="1">
      <c r="A125" s="32">
        <f t="shared" si="3"/>
        <v>118</v>
      </c>
      <c r="B125" s="33" t="s">
        <v>308</v>
      </c>
      <c r="C125" s="34" t="s">
        <v>351</v>
      </c>
      <c r="D125" s="33" t="s">
        <v>350</v>
      </c>
      <c r="E125" s="35" t="s">
        <v>33</v>
      </c>
      <c r="F125" s="33" t="s">
        <v>293</v>
      </c>
      <c r="G125" s="33">
        <v>52</v>
      </c>
      <c r="H125" s="36">
        <f>VLOOKUP(F125,'[1]USHA INT'!$B$4:$C$141,2,FALSE)</f>
        <v>48</v>
      </c>
      <c r="I125" s="36">
        <v>20</v>
      </c>
      <c r="J125" s="36">
        <f t="shared" si="2"/>
        <v>2516</v>
      </c>
      <c r="K125" s="37" t="s">
        <v>17</v>
      </c>
      <c r="L125" s="33" t="s">
        <v>288</v>
      </c>
    </row>
    <row r="126" spans="1:12" s="2" customFormat="1" ht="15.95" customHeight="1">
      <c r="A126" s="32">
        <f t="shared" si="3"/>
        <v>119</v>
      </c>
      <c r="B126" s="33" t="s">
        <v>269</v>
      </c>
      <c r="C126" s="34" t="s">
        <v>352</v>
      </c>
      <c r="D126" s="33" t="s">
        <v>295</v>
      </c>
      <c r="E126" s="35" t="s">
        <v>33</v>
      </c>
      <c r="F126" s="35" t="s">
        <v>177</v>
      </c>
      <c r="G126" s="33">
        <v>66</v>
      </c>
      <c r="H126" s="36">
        <f>VLOOKUP(F126,'[1]USHA INT'!$B$5:$C$139,2,FALSE)</f>
        <v>48</v>
      </c>
      <c r="I126" s="36">
        <v>20</v>
      </c>
      <c r="J126" s="36">
        <f t="shared" si="2"/>
        <v>3188</v>
      </c>
      <c r="K126" s="37" t="s">
        <v>17</v>
      </c>
      <c r="L126" s="33" t="s">
        <v>296</v>
      </c>
    </row>
    <row r="127" spans="1:12" s="2" customFormat="1" ht="15.95" customHeight="1">
      <c r="A127" s="32">
        <f t="shared" si="3"/>
        <v>120</v>
      </c>
      <c r="B127" s="33" t="s">
        <v>353</v>
      </c>
      <c r="C127" s="34" t="s">
        <v>354</v>
      </c>
      <c r="D127" s="33" t="s">
        <v>355</v>
      </c>
      <c r="E127" s="35" t="s">
        <v>33</v>
      </c>
      <c r="F127" s="33" t="s">
        <v>28</v>
      </c>
      <c r="G127" s="33">
        <v>40</v>
      </c>
      <c r="H127" s="36">
        <f>VLOOKUP(F127,'[1]USHA INT'!$B$4:$D$139,3,FALSE)</f>
        <v>38</v>
      </c>
      <c r="I127" s="36">
        <v>20</v>
      </c>
      <c r="J127" s="36">
        <f t="shared" si="2"/>
        <v>1540</v>
      </c>
      <c r="K127" s="37" t="s">
        <v>16</v>
      </c>
      <c r="L127" s="33" t="s">
        <v>209</v>
      </c>
    </row>
    <row r="128" spans="1:12" s="2" customFormat="1" ht="15.95" customHeight="1">
      <c r="A128" s="32">
        <f t="shared" si="3"/>
        <v>121</v>
      </c>
      <c r="B128" s="33" t="s">
        <v>353</v>
      </c>
      <c r="C128" s="34" t="s">
        <v>356</v>
      </c>
      <c r="D128" s="33" t="s">
        <v>357</v>
      </c>
      <c r="E128" s="35" t="s">
        <v>33</v>
      </c>
      <c r="F128" s="33" t="s">
        <v>28</v>
      </c>
      <c r="G128" s="33">
        <v>10</v>
      </c>
      <c r="H128" s="36">
        <f>VLOOKUP(F128,'[1]USHA INT'!$B$4:$D$139,3,FALSE)</f>
        <v>38</v>
      </c>
      <c r="I128" s="36">
        <v>20</v>
      </c>
      <c r="J128" s="36">
        <f t="shared" si="2"/>
        <v>400</v>
      </c>
      <c r="K128" s="37" t="s">
        <v>16</v>
      </c>
      <c r="L128" s="33" t="s">
        <v>209</v>
      </c>
    </row>
    <row r="129" spans="1:12" s="2" customFormat="1" ht="15.95" customHeight="1">
      <c r="A129" s="32">
        <f t="shared" si="3"/>
        <v>122</v>
      </c>
      <c r="B129" s="33" t="s">
        <v>353</v>
      </c>
      <c r="C129" s="34" t="s">
        <v>358</v>
      </c>
      <c r="D129" s="33" t="s">
        <v>359</v>
      </c>
      <c r="E129" s="35" t="s">
        <v>33</v>
      </c>
      <c r="F129" s="33" t="s">
        <v>31</v>
      </c>
      <c r="G129" s="33">
        <v>3</v>
      </c>
      <c r="H129" s="36">
        <f>VLOOKUP(F129,'[1]USHA INT'!$B$4:$D$139,3,FALSE)</f>
        <v>38</v>
      </c>
      <c r="I129" s="36">
        <v>20</v>
      </c>
      <c r="J129" s="36">
        <f t="shared" si="2"/>
        <v>134</v>
      </c>
      <c r="K129" s="37" t="s">
        <v>16</v>
      </c>
      <c r="L129" s="33" t="s">
        <v>64</v>
      </c>
    </row>
    <row r="130" spans="1:12" s="2" customFormat="1" ht="15.95" customHeight="1">
      <c r="A130" s="32">
        <f t="shared" si="3"/>
        <v>123</v>
      </c>
      <c r="B130" s="33" t="s">
        <v>360</v>
      </c>
      <c r="C130" s="34" t="s">
        <v>361</v>
      </c>
      <c r="D130" s="33" t="s">
        <v>362</v>
      </c>
      <c r="E130" s="35" t="s">
        <v>33</v>
      </c>
      <c r="F130" s="33" t="s">
        <v>30</v>
      </c>
      <c r="G130" s="33">
        <v>1</v>
      </c>
      <c r="H130" s="36">
        <f>VLOOKUP(F130,'[1]USHA INT'!$B$5:$C$139,2,FALSE)</f>
        <v>37</v>
      </c>
      <c r="I130" s="36">
        <v>20</v>
      </c>
      <c r="J130" s="36">
        <f t="shared" si="2"/>
        <v>57</v>
      </c>
      <c r="K130" s="37" t="s">
        <v>17</v>
      </c>
      <c r="L130" s="33" t="s">
        <v>249</v>
      </c>
    </row>
    <row r="131" spans="1:12" s="2" customFormat="1" ht="15.95" customHeight="1">
      <c r="A131" s="32">
        <f t="shared" si="3"/>
        <v>124</v>
      </c>
      <c r="B131" s="33" t="s">
        <v>360</v>
      </c>
      <c r="C131" s="34" t="s">
        <v>363</v>
      </c>
      <c r="D131" s="33" t="s">
        <v>364</v>
      </c>
      <c r="E131" s="35" t="s">
        <v>33</v>
      </c>
      <c r="F131" s="33" t="s">
        <v>39</v>
      </c>
      <c r="G131" s="33">
        <v>27</v>
      </c>
      <c r="H131" s="36">
        <f>VLOOKUP(F131,'[1]USHA INT'!$B$4:$D$139,3,FALSE)</f>
        <v>38</v>
      </c>
      <c r="I131" s="36">
        <v>20</v>
      </c>
      <c r="J131" s="36">
        <f t="shared" si="2"/>
        <v>1046</v>
      </c>
      <c r="K131" s="37" t="s">
        <v>16</v>
      </c>
      <c r="L131" s="33" t="s">
        <v>365</v>
      </c>
    </row>
    <row r="132" spans="1:12" s="2" customFormat="1" ht="15.95" customHeight="1">
      <c r="A132" s="32">
        <f t="shared" si="3"/>
        <v>125</v>
      </c>
      <c r="B132" s="33" t="s">
        <v>360</v>
      </c>
      <c r="C132" s="34" t="s">
        <v>366</v>
      </c>
      <c r="D132" s="33" t="s">
        <v>367</v>
      </c>
      <c r="E132" s="35" t="s">
        <v>33</v>
      </c>
      <c r="F132" s="33" t="s">
        <v>39</v>
      </c>
      <c r="G132" s="33">
        <v>2</v>
      </c>
      <c r="H132" s="36">
        <f>VLOOKUP(F132,'[1]USHA INT'!$B$4:$D$139,3,FALSE)</f>
        <v>38</v>
      </c>
      <c r="I132" s="36">
        <v>20</v>
      </c>
      <c r="J132" s="36">
        <f t="shared" si="2"/>
        <v>96</v>
      </c>
      <c r="K132" s="37" t="s">
        <v>16</v>
      </c>
      <c r="L132" s="33" t="s">
        <v>365</v>
      </c>
    </row>
    <row r="133" spans="1:12" s="2" customFormat="1" ht="15.95" customHeight="1">
      <c r="A133" s="32">
        <f t="shared" si="3"/>
        <v>126</v>
      </c>
      <c r="B133" s="33" t="s">
        <v>360</v>
      </c>
      <c r="C133" s="34" t="s">
        <v>368</v>
      </c>
      <c r="D133" s="33" t="s">
        <v>369</v>
      </c>
      <c r="E133" s="35" t="s">
        <v>33</v>
      </c>
      <c r="F133" s="33" t="s">
        <v>35</v>
      </c>
      <c r="G133" s="33">
        <v>3</v>
      </c>
      <c r="H133" s="36">
        <f>VLOOKUP(F133,'[1]USHA INT'!$B$5:$C$139,2,FALSE)</f>
        <v>38</v>
      </c>
      <c r="I133" s="36">
        <v>20</v>
      </c>
      <c r="J133" s="36">
        <f t="shared" si="2"/>
        <v>134</v>
      </c>
      <c r="K133" s="37" t="s">
        <v>17</v>
      </c>
      <c r="L133" s="33" t="s">
        <v>195</v>
      </c>
    </row>
    <row r="134" spans="1:12" s="2" customFormat="1" ht="15.95" customHeight="1">
      <c r="A134" s="32">
        <f t="shared" si="3"/>
        <v>127</v>
      </c>
      <c r="B134" s="33" t="s">
        <v>360</v>
      </c>
      <c r="C134" s="34" t="s">
        <v>370</v>
      </c>
      <c r="D134" s="33" t="s">
        <v>371</v>
      </c>
      <c r="E134" s="35" t="s">
        <v>33</v>
      </c>
      <c r="F134" s="33" t="s">
        <v>35</v>
      </c>
      <c r="G134" s="33">
        <v>7</v>
      </c>
      <c r="H134" s="36">
        <f>VLOOKUP(F134,'[1]USHA INT'!$B$4:$G$141,6,FALSE)</f>
        <v>65</v>
      </c>
      <c r="I134" s="36">
        <v>20</v>
      </c>
      <c r="J134" s="36">
        <f t="shared" si="2"/>
        <v>475</v>
      </c>
      <c r="K134" s="50" t="s">
        <v>766</v>
      </c>
      <c r="L134" s="33" t="s">
        <v>195</v>
      </c>
    </row>
    <row r="135" spans="1:12" s="2" customFormat="1" ht="15.95" customHeight="1">
      <c r="A135" s="32">
        <f t="shared" si="3"/>
        <v>128</v>
      </c>
      <c r="B135" s="33" t="s">
        <v>360</v>
      </c>
      <c r="C135" s="34" t="s">
        <v>372</v>
      </c>
      <c r="D135" s="33" t="s">
        <v>373</v>
      </c>
      <c r="E135" s="35" t="s">
        <v>33</v>
      </c>
      <c r="F135" s="33" t="s">
        <v>23</v>
      </c>
      <c r="G135" s="33">
        <v>2</v>
      </c>
      <c r="H135" s="36">
        <f>VLOOKUP(F135,'[1]USHA INT'!$B$5:$C$139,2,FALSE)</f>
        <v>38</v>
      </c>
      <c r="I135" s="36">
        <v>20</v>
      </c>
      <c r="J135" s="36">
        <f t="shared" si="2"/>
        <v>96</v>
      </c>
      <c r="K135" s="37" t="s">
        <v>17</v>
      </c>
      <c r="L135" s="35" t="s">
        <v>235</v>
      </c>
    </row>
    <row r="136" spans="1:12" s="2" customFormat="1" ht="15.95" customHeight="1">
      <c r="A136" s="32">
        <f t="shared" si="3"/>
        <v>129</v>
      </c>
      <c r="B136" s="33" t="s">
        <v>360</v>
      </c>
      <c r="C136" s="34" t="s">
        <v>374</v>
      </c>
      <c r="D136" s="33" t="s">
        <v>375</v>
      </c>
      <c r="E136" s="35" t="s">
        <v>33</v>
      </c>
      <c r="F136" s="33" t="s">
        <v>28</v>
      </c>
      <c r="G136" s="33">
        <v>2</v>
      </c>
      <c r="H136" s="36">
        <f>VLOOKUP(F136,'[1]USHA INT'!$B$5:$C$139,2,FALSE)</f>
        <v>38</v>
      </c>
      <c r="I136" s="36">
        <v>20</v>
      </c>
      <c r="J136" s="36">
        <f t="shared" ref="J136:J199" si="4">G136*H136+I136</f>
        <v>96</v>
      </c>
      <c r="K136" s="37" t="s">
        <v>17</v>
      </c>
      <c r="L136" s="33" t="s">
        <v>189</v>
      </c>
    </row>
    <row r="137" spans="1:12" s="2" customFormat="1" ht="15.95" customHeight="1">
      <c r="A137" s="32">
        <f t="shared" si="3"/>
        <v>130</v>
      </c>
      <c r="B137" s="33" t="s">
        <v>376</v>
      </c>
      <c r="C137" s="34" t="s">
        <v>377</v>
      </c>
      <c r="D137" s="33" t="s">
        <v>378</v>
      </c>
      <c r="E137" s="35" t="s">
        <v>33</v>
      </c>
      <c r="F137" s="33" t="s">
        <v>379</v>
      </c>
      <c r="G137" s="33">
        <v>76</v>
      </c>
      <c r="H137" s="36">
        <f>VLOOKUP(F137,'[1]USHA INT'!$B$4:$F$139,5,FALSE)</f>
        <v>70</v>
      </c>
      <c r="I137" s="36">
        <v>20</v>
      </c>
      <c r="J137" s="36">
        <f t="shared" si="4"/>
        <v>5340</v>
      </c>
      <c r="K137" s="37" t="s">
        <v>19</v>
      </c>
      <c r="L137" s="33" t="s">
        <v>380</v>
      </c>
    </row>
    <row r="138" spans="1:12" s="2" customFormat="1" ht="15.95" customHeight="1">
      <c r="A138" s="32">
        <f t="shared" ref="A138:A201" si="5">A137+1</f>
        <v>131</v>
      </c>
      <c r="B138" s="33" t="s">
        <v>376</v>
      </c>
      <c r="C138" s="34" t="s">
        <v>381</v>
      </c>
      <c r="D138" s="33" t="s">
        <v>382</v>
      </c>
      <c r="E138" s="35" t="s">
        <v>33</v>
      </c>
      <c r="F138" s="33" t="s">
        <v>379</v>
      </c>
      <c r="G138" s="33">
        <v>20</v>
      </c>
      <c r="H138" s="36">
        <f>VLOOKUP(F138,'[1]USHA INT'!$B$4:$F$139,5,FALSE)</f>
        <v>70</v>
      </c>
      <c r="I138" s="36">
        <v>20</v>
      </c>
      <c r="J138" s="36">
        <f t="shared" si="4"/>
        <v>1420</v>
      </c>
      <c r="K138" s="37" t="s">
        <v>19</v>
      </c>
      <c r="L138" s="33" t="s">
        <v>380</v>
      </c>
    </row>
    <row r="139" spans="1:12" s="2" customFormat="1" ht="15.95" customHeight="1">
      <c r="A139" s="32">
        <f t="shared" si="5"/>
        <v>132</v>
      </c>
      <c r="B139" s="33" t="s">
        <v>376</v>
      </c>
      <c r="C139" s="34" t="s">
        <v>383</v>
      </c>
      <c r="D139" s="33" t="s">
        <v>384</v>
      </c>
      <c r="E139" s="35" t="s">
        <v>33</v>
      </c>
      <c r="F139" s="33" t="s">
        <v>42</v>
      </c>
      <c r="G139" s="33">
        <v>1</v>
      </c>
      <c r="H139" s="36">
        <f>VLOOKUP(F139,'[1]USHA INT'!$B$5:$J$141,9,FALSE)</f>
        <v>410</v>
      </c>
      <c r="I139" s="36">
        <v>20</v>
      </c>
      <c r="J139" s="36">
        <f t="shared" si="4"/>
        <v>430</v>
      </c>
      <c r="K139" s="37" t="s">
        <v>15</v>
      </c>
      <c r="L139" s="33" t="s">
        <v>385</v>
      </c>
    </row>
    <row r="140" spans="1:12" s="2" customFormat="1" ht="15.95" customHeight="1">
      <c r="A140" s="32">
        <f t="shared" si="5"/>
        <v>133</v>
      </c>
      <c r="B140" s="33" t="s">
        <v>376</v>
      </c>
      <c r="C140" s="34" t="s">
        <v>386</v>
      </c>
      <c r="D140" s="33" t="s">
        <v>387</v>
      </c>
      <c r="E140" s="35" t="s">
        <v>33</v>
      </c>
      <c r="F140" s="33" t="s">
        <v>26</v>
      </c>
      <c r="G140" s="33">
        <v>2</v>
      </c>
      <c r="H140" s="36">
        <f>VLOOKUP(F140,'[1]USHA INT'!$B$4:$D$139,3,FALSE)</f>
        <v>38</v>
      </c>
      <c r="I140" s="36">
        <v>20</v>
      </c>
      <c r="J140" s="36">
        <f t="shared" si="4"/>
        <v>96</v>
      </c>
      <c r="K140" s="37" t="s">
        <v>16</v>
      </c>
      <c r="L140" s="33" t="s">
        <v>388</v>
      </c>
    </row>
    <row r="141" spans="1:12" s="2" customFormat="1" ht="15.95" customHeight="1">
      <c r="A141" s="32">
        <f t="shared" si="5"/>
        <v>134</v>
      </c>
      <c r="B141" s="33" t="s">
        <v>376</v>
      </c>
      <c r="C141" s="34" t="s">
        <v>389</v>
      </c>
      <c r="D141" s="33" t="s">
        <v>390</v>
      </c>
      <c r="E141" s="35" t="s">
        <v>33</v>
      </c>
      <c r="F141" s="33" t="s">
        <v>26</v>
      </c>
      <c r="G141" s="33">
        <v>10</v>
      </c>
      <c r="H141" s="36">
        <f>VLOOKUP(F141,'[1]USHA INT'!$B$4:$D$139,3,FALSE)</f>
        <v>38</v>
      </c>
      <c r="I141" s="36">
        <v>20</v>
      </c>
      <c r="J141" s="36">
        <f t="shared" si="4"/>
        <v>400</v>
      </c>
      <c r="K141" s="37" t="s">
        <v>16</v>
      </c>
      <c r="L141" s="33" t="s">
        <v>388</v>
      </c>
    </row>
    <row r="142" spans="1:12" s="2" customFormat="1" ht="15.95" customHeight="1">
      <c r="A142" s="32">
        <f t="shared" si="5"/>
        <v>135</v>
      </c>
      <c r="B142" s="33" t="s">
        <v>376</v>
      </c>
      <c r="C142" s="34" t="s">
        <v>391</v>
      </c>
      <c r="D142" s="33" t="s">
        <v>392</v>
      </c>
      <c r="E142" s="35" t="s">
        <v>33</v>
      </c>
      <c r="F142" s="33" t="s">
        <v>26</v>
      </c>
      <c r="G142" s="33">
        <v>24</v>
      </c>
      <c r="H142" s="36">
        <f>VLOOKUP(F142,'[1]USHA INT'!$B$4:$D$139,3,FALSE)</f>
        <v>38</v>
      </c>
      <c r="I142" s="36">
        <v>20</v>
      </c>
      <c r="J142" s="36">
        <f t="shared" si="4"/>
        <v>932</v>
      </c>
      <c r="K142" s="37" t="s">
        <v>16</v>
      </c>
      <c r="L142" s="33" t="s">
        <v>388</v>
      </c>
    </row>
    <row r="143" spans="1:12" s="2" customFormat="1" ht="15.95" customHeight="1">
      <c r="A143" s="32">
        <f t="shared" si="5"/>
        <v>136</v>
      </c>
      <c r="B143" s="33" t="s">
        <v>376</v>
      </c>
      <c r="C143" s="34" t="s">
        <v>393</v>
      </c>
      <c r="D143" s="33" t="s">
        <v>394</v>
      </c>
      <c r="E143" s="35" t="s">
        <v>33</v>
      </c>
      <c r="F143" s="33" t="s">
        <v>26</v>
      </c>
      <c r="G143" s="33">
        <v>2</v>
      </c>
      <c r="H143" s="36">
        <f>VLOOKUP(F143,'[1]USHA INT'!$B$4:$D$139,3,FALSE)</f>
        <v>38</v>
      </c>
      <c r="I143" s="36">
        <v>20</v>
      </c>
      <c r="J143" s="36">
        <f t="shared" si="4"/>
        <v>96</v>
      </c>
      <c r="K143" s="37" t="s">
        <v>16</v>
      </c>
      <c r="L143" s="33" t="s">
        <v>388</v>
      </c>
    </row>
    <row r="144" spans="1:12" s="2" customFormat="1" ht="15.95" customHeight="1">
      <c r="A144" s="32">
        <f t="shared" si="5"/>
        <v>137</v>
      </c>
      <c r="B144" s="33" t="s">
        <v>376</v>
      </c>
      <c r="C144" s="34" t="s">
        <v>395</v>
      </c>
      <c r="D144" s="33" t="s">
        <v>396</v>
      </c>
      <c r="E144" s="35" t="s">
        <v>33</v>
      </c>
      <c r="F144" s="33" t="s">
        <v>27</v>
      </c>
      <c r="G144" s="33">
        <v>2</v>
      </c>
      <c r="H144" s="36">
        <f>VLOOKUP(F144,'[1]USHA INT'!$B$4:$D$139,3,FALSE)</f>
        <v>38</v>
      </c>
      <c r="I144" s="36">
        <v>20</v>
      </c>
      <c r="J144" s="36">
        <f t="shared" si="4"/>
        <v>96</v>
      </c>
      <c r="K144" s="37" t="s">
        <v>16</v>
      </c>
      <c r="L144" s="33" t="s">
        <v>72</v>
      </c>
    </row>
    <row r="145" spans="1:12" s="2" customFormat="1" ht="15.95" customHeight="1">
      <c r="A145" s="32">
        <f t="shared" si="5"/>
        <v>138</v>
      </c>
      <c r="B145" s="33" t="s">
        <v>376</v>
      </c>
      <c r="C145" s="34" t="s">
        <v>397</v>
      </c>
      <c r="D145" s="33" t="s">
        <v>398</v>
      </c>
      <c r="E145" s="35" t="s">
        <v>33</v>
      </c>
      <c r="F145" s="33" t="s">
        <v>26</v>
      </c>
      <c r="G145" s="33">
        <v>1</v>
      </c>
      <c r="H145" s="36">
        <f>VLOOKUP(F145,'[1]USHA INT'!$B$4:$D$139,3,FALSE)</f>
        <v>38</v>
      </c>
      <c r="I145" s="36">
        <v>20</v>
      </c>
      <c r="J145" s="36">
        <f t="shared" si="4"/>
        <v>58</v>
      </c>
      <c r="K145" s="37" t="s">
        <v>16</v>
      </c>
      <c r="L145" s="33" t="s">
        <v>388</v>
      </c>
    </row>
    <row r="146" spans="1:12" s="2" customFormat="1" ht="15.95" customHeight="1">
      <c r="A146" s="32">
        <f t="shared" si="5"/>
        <v>139</v>
      </c>
      <c r="B146" s="33" t="s">
        <v>376</v>
      </c>
      <c r="C146" s="34" t="s">
        <v>399</v>
      </c>
      <c r="D146" s="33" t="s">
        <v>400</v>
      </c>
      <c r="E146" s="35" t="s">
        <v>33</v>
      </c>
      <c r="F146" s="33" t="s">
        <v>27</v>
      </c>
      <c r="G146" s="33">
        <v>12</v>
      </c>
      <c r="H146" s="36">
        <f>VLOOKUP(F146,'[1]USHA INT'!$B$4:$G$141,6,FALSE)</f>
        <v>70</v>
      </c>
      <c r="I146" s="36">
        <v>20</v>
      </c>
      <c r="J146" s="36">
        <f t="shared" si="4"/>
        <v>860</v>
      </c>
      <c r="K146" s="50" t="s">
        <v>766</v>
      </c>
      <c r="L146" s="33" t="s">
        <v>380</v>
      </c>
    </row>
    <row r="147" spans="1:12" s="2" customFormat="1" ht="15.95" customHeight="1">
      <c r="A147" s="32">
        <f t="shared" si="5"/>
        <v>140</v>
      </c>
      <c r="B147" s="33" t="s">
        <v>401</v>
      </c>
      <c r="C147" s="34" t="s">
        <v>402</v>
      </c>
      <c r="D147" s="33" t="s">
        <v>403</v>
      </c>
      <c r="E147" s="35" t="s">
        <v>33</v>
      </c>
      <c r="F147" s="33" t="s">
        <v>75</v>
      </c>
      <c r="G147" s="33">
        <v>9</v>
      </c>
      <c r="H147" s="36">
        <f>VLOOKUP(F147,'[1]USHA INT'!$B$5:$C$139,2,FALSE)</f>
        <v>38</v>
      </c>
      <c r="I147" s="36">
        <v>20</v>
      </c>
      <c r="J147" s="36">
        <f t="shared" si="4"/>
        <v>362</v>
      </c>
      <c r="K147" s="37" t="s">
        <v>18</v>
      </c>
      <c r="L147" s="33" t="s">
        <v>76</v>
      </c>
    </row>
    <row r="148" spans="1:12" s="2" customFormat="1" ht="15.95" customHeight="1">
      <c r="A148" s="32">
        <f t="shared" si="5"/>
        <v>141</v>
      </c>
      <c r="B148" s="33" t="s">
        <v>401</v>
      </c>
      <c r="C148" s="34" t="s">
        <v>404</v>
      </c>
      <c r="D148" s="33" t="s">
        <v>405</v>
      </c>
      <c r="E148" s="35" t="s">
        <v>33</v>
      </c>
      <c r="F148" s="33" t="s">
        <v>379</v>
      </c>
      <c r="G148" s="33">
        <v>38</v>
      </c>
      <c r="H148" s="36">
        <f>VLOOKUP(F148,'[1]USHA INT'!$B$4:$C$141,2,FALSE)</f>
        <v>38</v>
      </c>
      <c r="I148" s="36">
        <v>20</v>
      </c>
      <c r="J148" s="36">
        <f t="shared" si="4"/>
        <v>1464</v>
      </c>
      <c r="K148" s="37" t="s">
        <v>18</v>
      </c>
      <c r="L148" s="33" t="s">
        <v>380</v>
      </c>
    </row>
    <row r="149" spans="1:12" s="2" customFormat="1" ht="15.95" customHeight="1">
      <c r="A149" s="32">
        <f t="shared" si="5"/>
        <v>142</v>
      </c>
      <c r="B149" s="33" t="s">
        <v>401</v>
      </c>
      <c r="C149" s="34" t="s">
        <v>406</v>
      </c>
      <c r="D149" s="33" t="s">
        <v>407</v>
      </c>
      <c r="E149" s="35" t="s">
        <v>33</v>
      </c>
      <c r="F149" s="33" t="s">
        <v>379</v>
      </c>
      <c r="G149" s="33">
        <v>7</v>
      </c>
      <c r="H149" s="36">
        <f>VLOOKUP(F149,'[1]USHA INT'!$B$4:$F$139,5,FALSE)</f>
        <v>70</v>
      </c>
      <c r="I149" s="36">
        <v>20</v>
      </c>
      <c r="J149" s="36">
        <f t="shared" si="4"/>
        <v>510</v>
      </c>
      <c r="K149" s="37" t="s">
        <v>19</v>
      </c>
      <c r="L149" s="33" t="s">
        <v>380</v>
      </c>
    </row>
    <row r="150" spans="1:12" s="2" customFormat="1" ht="15.95" customHeight="1">
      <c r="A150" s="32">
        <f t="shared" si="5"/>
        <v>143</v>
      </c>
      <c r="B150" s="33" t="s">
        <v>401</v>
      </c>
      <c r="C150" s="34" t="s">
        <v>408</v>
      </c>
      <c r="D150" s="33" t="s">
        <v>409</v>
      </c>
      <c r="E150" s="35" t="s">
        <v>33</v>
      </c>
      <c r="F150" s="33" t="s">
        <v>34</v>
      </c>
      <c r="G150" s="33">
        <v>5</v>
      </c>
      <c r="H150" s="36">
        <f>VLOOKUP(F150,'[1]USHA INT'!$B$5:$C$139,2,FALSE)</f>
        <v>40</v>
      </c>
      <c r="I150" s="36">
        <v>20</v>
      </c>
      <c r="J150" s="36">
        <f t="shared" si="4"/>
        <v>220</v>
      </c>
      <c r="K150" s="37" t="s">
        <v>17</v>
      </c>
      <c r="L150" s="33" t="s">
        <v>81</v>
      </c>
    </row>
    <row r="151" spans="1:12" s="2" customFormat="1" ht="15.95" customHeight="1">
      <c r="A151" s="32">
        <f t="shared" si="5"/>
        <v>144</v>
      </c>
      <c r="B151" s="33" t="s">
        <v>401</v>
      </c>
      <c r="C151" s="34" t="s">
        <v>410</v>
      </c>
      <c r="D151" s="33" t="s">
        <v>411</v>
      </c>
      <c r="E151" s="35" t="s">
        <v>33</v>
      </c>
      <c r="F151" s="33" t="s">
        <v>34</v>
      </c>
      <c r="G151" s="33">
        <v>4</v>
      </c>
      <c r="H151" s="36">
        <f>VLOOKUP(F151,'[1]USHA INT'!$B$5:$C$139,2,FALSE)</f>
        <v>40</v>
      </c>
      <c r="I151" s="36">
        <v>20</v>
      </c>
      <c r="J151" s="36">
        <f t="shared" si="4"/>
        <v>180</v>
      </c>
      <c r="K151" s="37" t="s">
        <v>17</v>
      </c>
      <c r="L151" s="33" t="s">
        <v>81</v>
      </c>
    </row>
    <row r="152" spans="1:12" s="2" customFormat="1" ht="15.95" customHeight="1">
      <c r="A152" s="32">
        <f t="shared" si="5"/>
        <v>145</v>
      </c>
      <c r="B152" s="33" t="s">
        <v>401</v>
      </c>
      <c r="C152" s="34" t="s">
        <v>412</v>
      </c>
      <c r="D152" s="33" t="s">
        <v>413</v>
      </c>
      <c r="E152" s="35" t="s">
        <v>33</v>
      </c>
      <c r="F152" s="33" t="s">
        <v>21</v>
      </c>
      <c r="G152" s="33">
        <v>6</v>
      </c>
      <c r="H152" s="36">
        <f>VLOOKUP(F152,'[1]USHA INT'!$B$5:$C$139,2,FALSE)</f>
        <v>38</v>
      </c>
      <c r="I152" s="36">
        <v>20</v>
      </c>
      <c r="J152" s="36">
        <f t="shared" si="4"/>
        <v>248</v>
      </c>
      <c r="K152" s="37" t="s">
        <v>17</v>
      </c>
      <c r="L152" s="33" t="s">
        <v>185</v>
      </c>
    </row>
    <row r="153" spans="1:12" s="2" customFormat="1" ht="15.95" customHeight="1">
      <c r="A153" s="32">
        <f t="shared" si="5"/>
        <v>146</v>
      </c>
      <c r="B153" s="33" t="s">
        <v>401</v>
      </c>
      <c r="C153" s="34" t="s">
        <v>414</v>
      </c>
      <c r="D153" s="33" t="s">
        <v>415</v>
      </c>
      <c r="E153" s="35" t="s">
        <v>33</v>
      </c>
      <c r="F153" s="33" t="s">
        <v>23</v>
      </c>
      <c r="G153" s="33">
        <v>12</v>
      </c>
      <c r="H153" s="36">
        <f>VLOOKUP(F153,'[1]USHA INT'!$B$4:$F$139,5,FALSE)</f>
        <v>65</v>
      </c>
      <c r="I153" s="36">
        <v>20</v>
      </c>
      <c r="J153" s="36">
        <f t="shared" si="4"/>
        <v>800</v>
      </c>
      <c r="K153" s="37" t="s">
        <v>19</v>
      </c>
      <c r="L153" s="33" t="s">
        <v>416</v>
      </c>
    </row>
    <row r="154" spans="1:12" s="2" customFormat="1" ht="15.95" customHeight="1">
      <c r="A154" s="32">
        <f t="shared" si="5"/>
        <v>147</v>
      </c>
      <c r="B154" s="33" t="s">
        <v>417</v>
      </c>
      <c r="C154" s="34" t="s">
        <v>418</v>
      </c>
      <c r="D154" s="33" t="s">
        <v>419</v>
      </c>
      <c r="E154" s="35" t="s">
        <v>33</v>
      </c>
      <c r="F154" s="33" t="s">
        <v>35</v>
      </c>
      <c r="G154" s="33">
        <v>3</v>
      </c>
      <c r="H154" s="36">
        <f>VLOOKUP(F154,'[1]USHA INT'!$B$5:$J$141,9,FALSE)</f>
        <v>340</v>
      </c>
      <c r="I154" s="36">
        <v>20</v>
      </c>
      <c r="J154" s="36">
        <f t="shared" si="4"/>
        <v>1040</v>
      </c>
      <c r="K154" s="37" t="s">
        <v>15</v>
      </c>
      <c r="L154" s="33" t="s">
        <v>420</v>
      </c>
    </row>
    <row r="155" spans="1:12" s="2" customFormat="1" ht="15.95" customHeight="1">
      <c r="A155" s="32">
        <f t="shared" si="5"/>
        <v>148</v>
      </c>
      <c r="B155" s="33" t="s">
        <v>417</v>
      </c>
      <c r="C155" s="34" t="s">
        <v>421</v>
      </c>
      <c r="D155" s="33" t="s">
        <v>422</v>
      </c>
      <c r="E155" s="35" t="s">
        <v>33</v>
      </c>
      <c r="F155" s="33" t="s">
        <v>117</v>
      </c>
      <c r="G155" s="33">
        <v>56</v>
      </c>
      <c r="H155" s="36">
        <f>VLOOKUP(F155,'[1]USHA INT'!$B$4:$F$139,5,FALSE)</f>
        <v>65</v>
      </c>
      <c r="I155" s="36">
        <v>20</v>
      </c>
      <c r="J155" s="36">
        <f t="shared" si="4"/>
        <v>3660</v>
      </c>
      <c r="K155" s="37" t="s">
        <v>19</v>
      </c>
      <c r="L155" s="33" t="s">
        <v>423</v>
      </c>
    </row>
    <row r="156" spans="1:12" s="2" customFormat="1" ht="15.95" customHeight="1">
      <c r="A156" s="32">
        <f t="shared" si="5"/>
        <v>149</v>
      </c>
      <c r="B156" s="33" t="s">
        <v>417</v>
      </c>
      <c r="C156" s="34" t="s">
        <v>424</v>
      </c>
      <c r="D156" s="33" t="s">
        <v>425</v>
      </c>
      <c r="E156" s="35" t="s">
        <v>33</v>
      </c>
      <c r="F156" s="33" t="s">
        <v>117</v>
      </c>
      <c r="G156" s="33">
        <v>236</v>
      </c>
      <c r="H156" s="36">
        <f>VLOOKUP(F156,'[1]USHA INT'!$B$5:$C$139,2,FALSE)</f>
        <v>38</v>
      </c>
      <c r="I156" s="36">
        <v>20</v>
      </c>
      <c r="J156" s="36">
        <f t="shared" si="4"/>
        <v>8988</v>
      </c>
      <c r="K156" s="37" t="s">
        <v>17</v>
      </c>
      <c r="L156" s="33" t="s">
        <v>426</v>
      </c>
    </row>
    <row r="157" spans="1:12" s="2" customFormat="1" ht="15.95" customHeight="1">
      <c r="A157" s="32">
        <f t="shared" si="5"/>
        <v>150</v>
      </c>
      <c r="B157" s="33" t="s">
        <v>417</v>
      </c>
      <c r="C157" s="34" t="s">
        <v>427</v>
      </c>
      <c r="D157" s="33" t="s">
        <v>428</v>
      </c>
      <c r="E157" s="35" t="s">
        <v>33</v>
      </c>
      <c r="F157" s="33" t="s">
        <v>28</v>
      </c>
      <c r="G157" s="33">
        <v>27</v>
      </c>
      <c r="H157" s="36">
        <f>VLOOKUP(F157,'[1]USHA INT'!$B$4:$F$139,5,FALSE)</f>
        <v>65</v>
      </c>
      <c r="I157" s="36">
        <v>20</v>
      </c>
      <c r="J157" s="36">
        <f t="shared" si="4"/>
        <v>1775</v>
      </c>
      <c r="K157" s="37" t="s">
        <v>19</v>
      </c>
      <c r="L157" s="33" t="s">
        <v>423</v>
      </c>
    </row>
    <row r="158" spans="1:12" s="2" customFormat="1" ht="15.95" customHeight="1">
      <c r="A158" s="32">
        <f t="shared" si="5"/>
        <v>151</v>
      </c>
      <c r="B158" s="33" t="s">
        <v>417</v>
      </c>
      <c r="C158" s="34" t="s">
        <v>429</v>
      </c>
      <c r="D158" s="33" t="s">
        <v>430</v>
      </c>
      <c r="E158" s="35" t="s">
        <v>33</v>
      </c>
      <c r="F158" s="33" t="s">
        <v>35</v>
      </c>
      <c r="G158" s="33">
        <v>26</v>
      </c>
      <c r="H158" s="36">
        <f>VLOOKUP(F158,'[1]USHA INT'!$B$4:$F$139,5,FALSE)</f>
        <v>65</v>
      </c>
      <c r="I158" s="36">
        <v>20</v>
      </c>
      <c r="J158" s="36">
        <f t="shared" si="4"/>
        <v>1710</v>
      </c>
      <c r="K158" s="37" t="s">
        <v>19</v>
      </c>
      <c r="L158" s="33" t="s">
        <v>423</v>
      </c>
    </row>
    <row r="159" spans="1:12" s="2" customFormat="1" ht="15.95" customHeight="1">
      <c r="A159" s="32">
        <f t="shared" si="5"/>
        <v>152</v>
      </c>
      <c r="B159" s="33" t="s">
        <v>417</v>
      </c>
      <c r="C159" s="34" t="s">
        <v>431</v>
      </c>
      <c r="D159" s="33" t="s">
        <v>432</v>
      </c>
      <c r="E159" s="35" t="s">
        <v>33</v>
      </c>
      <c r="F159" s="33" t="s">
        <v>21</v>
      </c>
      <c r="G159" s="33">
        <v>19</v>
      </c>
      <c r="H159" s="36">
        <f>VLOOKUP(F159,'[1]USHA INT'!$B$4:$F$139,5,FALSE)</f>
        <v>65</v>
      </c>
      <c r="I159" s="36">
        <v>20</v>
      </c>
      <c r="J159" s="36">
        <f t="shared" si="4"/>
        <v>1255</v>
      </c>
      <c r="K159" s="37" t="s">
        <v>19</v>
      </c>
      <c r="L159" s="33" t="s">
        <v>423</v>
      </c>
    </row>
    <row r="160" spans="1:12" s="2" customFormat="1" ht="15.95" customHeight="1">
      <c r="A160" s="32">
        <f t="shared" si="5"/>
        <v>153</v>
      </c>
      <c r="B160" s="33" t="s">
        <v>417</v>
      </c>
      <c r="C160" s="34" t="s">
        <v>433</v>
      </c>
      <c r="D160" s="33" t="s">
        <v>434</v>
      </c>
      <c r="E160" s="35" t="s">
        <v>33</v>
      </c>
      <c r="F160" s="33" t="s">
        <v>29</v>
      </c>
      <c r="G160" s="33">
        <v>28</v>
      </c>
      <c r="H160" s="36">
        <f>VLOOKUP(F160,'[1]USHA INT'!$B$4:$F$139,5,FALSE)</f>
        <v>70</v>
      </c>
      <c r="I160" s="36">
        <v>20</v>
      </c>
      <c r="J160" s="36">
        <f t="shared" si="4"/>
        <v>1980</v>
      </c>
      <c r="K160" s="37" t="s">
        <v>19</v>
      </c>
      <c r="L160" s="33" t="s">
        <v>423</v>
      </c>
    </row>
    <row r="161" spans="1:12" s="2" customFormat="1" ht="15.95" customHeight="1">
      <c r="A161" s="32">
        <f t="shared" si="5"/>
        <v>154</v>
      </c>
      <c r="B161" s="33" t="s">
        <v>417</v>
      </c>
      <c r="C161" s="34" t="s">
        <v>435</v>
      </c>
      <c r="D161" s="33" t="s">
        <v>436</v>
      </c>
      <c r="E161" s="35" t="s">
        <v>33</v>
      </c>
      <c r="F161" s="33" t="s">
        <v>27</v>
      </c>
      <c r="G161" s="33">
        <v>12</v>
      </c>
      <c r="H161" s="36">
        <f>VLOOKUP(F161,'[1]USHA INT'!$B$4:$F$139,5,FALSE)</f>
        <v>65</v>
      </c>
      <c r="I161" s="36">
        <v>20</v>
      </c>
      <c r="J161" s="36">
        <f t="shared" si="4"/>
        <v>800</v>
      </c>
      <c r="K161" s="37" t="s">
        <v>19</v>
      </c>
      <c r="L161" s="33" t="s">
        <v>423</v>
      </c>
    </row>
    <row r="162" spans="1:12" s="2" customFormat="1" ht="15.95" customHeight="1">
      <c r="A162" s="32">
        <f t="shared" si="5"/>
        <v>155</v>
      </c>
      <c r="B162" s="33" t="s">
        <v>417</v>
      </c>
      <c r="C162" s="34" t="s">
        <v>437</v>
      </c>
      <c r="D162" s="33" t="s">
        <v>438</v>
      </c>
      <c r="E162" s="35" t="s">
        <v>33</v>
      </c>
      <c r="F162" s="33" t="s">
        <v>40</v>
      </c>
      <c r="G162" s="33">
        <v>42</v>
      </c>
      <c r="H162" s="36">
        <f>VLOOKUP(F162,'[1]USHA INT'!$B$4:$F$139,5,FALSE)</f>
        <v>65</v>
      </c>
      <c r="I162" s="36">
        <v>20</v>
      </c>
      <c r="J162" s="36">
        <f t="shared" si="4"/>
        <v>2750</v>
      </c>
      <c r="K162" s="37" t="s">
        <v>19</v>
      </c>
      <c r="L162" s="33" t="s">
        <v>423</v>
      </c>
    </row>
    <row r="163" spans="1:12" s="2" customFormat="1" ht="15.95" customHeight="1">
      <c r="A163" s="32">
        <f t="shared" si="5"/>
        <v>156</v>
      </c>
      <c r="B163" s="33" t="s">
        <v>417</v>
      </c>
      <c r="C163" s="34" t="s">
        <v>439</v>
      </c>
      <c r="D163" s="33" t="s">
        <v>440</v>
      </c>
      <c r="E163" s="35" t="s">
        <v>33</v>
      </c>
      <c r="F163" s="33" t="s">
        <v>22</v>
      </c>
      <c r="G163" s="33">
        <v>16</v>
      </c>
      <c r="H163" s="36">
        <f>VLOOKUP(F163,'[1]USHA INT'!$B$4:$D$139,3,FALSE)</f>
        <v>38</v>
      </c>
      <c r="I163" s="36">
        <v>20</v>
      </c>
      <c r="J163" s="36">
        <f t="shared" si="4"/>
        <v>628</v>
      </c>
      <c r="K163" s="37" t="s">
        <v>16</v>
      </c>
      <c r="L163" s="33" t="s">
        <v>441</v>
      </c>
    </row>
    <row r="164" spans="1:12" s="2" customFormat="1" ht="15.95" customHeight="1">
      <c r="A164" s="32">
        <f t="shared" si="5"/>
        <v>157</v>
      </c>
      <c r="B164" s="33" t="s">
        <v>417</v>
      </c>
      <c r="C164" s="34" t="s">
        <v>442</v>
      </c>
      <c r="D164" s="33" t="s">
        <v>443</v>
      </c>
      <c r="E164" s="35" t="s">
        <v>33</v>
      </c>
      <c r="F164" s="33" t="s">
        <v>22</v>
      </c>
      <c r="G164" s="33">
        <v>3</v>
      </c>
      <c r="H164" s="36">
        <f>VLOOKUP(F164,'[1]USHA INT'!$B$4:$D$139,3,FALSE)</f>
        <v>38</v>
      </c>
      <c r="I164" s="36">
        <v>20</v>
      </c>
      <c r="J164" s="36">
        <f t="shared" si="4"/>
        <v>134</v>
      </c>
      <c r="K164" s="37" t="s">
        <v>16</v>
      </c>
      <c r="L164" s="33" t="s">
        <v>441</v>
      </c>
    </row>
    <row r="165" spans="1:12" s="2" customFormat="1" ht="15.95" customHeight="1">
      <c r="A165" s="32">
        <f t="shared" si="5"/>
        <v>158</v>
      </c>
      <c r="B165" s="33" t="s">
        <v>417</v>
      </c>
      <c r="C165" s="34" t="s">
        <v>444</v>
      </c>
      <c r="D165" s="33" t="s">
        <v>445</v>
      </c>
      <c r="E165" s="35" t="s">
        <v>33</v>
      </c>
      <c r="F165" s="33" t="s">
        <v>22</v>
      </c>
      <c r="G165" s="33">
        <v>8</v>
      </c>
      <c r="H165" s="36">
        <f>VLOOKUP(F165,'[1]USHA INT'!$B$4:$D$139,3,FALSE)</f>
        <v>38</v>
      </c>
      <c r="I165" s="36">
        <v>20</v>
      </c>
      <c r="J165" s="36">
        <f t="shared" si="4"/>
        <v>324</v>
      </c>
      <c r="K165" s="37" t="s">
        <v>16</v>
      </c>
      <c r="L165" s="33" t="s">
        <v>441</v>
      </c>
    </row>
    <row r="166" spans="1:12" s="2" customFormat="1" ht="15.95" customHeight="1">
      <c r="A166" s="32">
        <f t="shared" si="5"/>
        <v>159</v>
      </c>
      <c r="B166" s="33" t="s">
        <v>417</v>
      </c>
      <c r="C166" s="34" t="s">
        <v>446</v>
      </c>
      <c r="D166" s="33" t="s">
        <v>447</v>
      </c>
      <c r="E166" s="35" t="s">
        <v>33</v>
      </c>
      <c r="F166" s="33" t="s">
        <v>21</v>
      </c>
      <c r="G166" s="33">
        <v>6</v>
      </c>
      <c r="H166" s="36">
        <f>VLOOKUP(F166,'[1]USHA INT'!$B$4:$F$139,5,FALSE)</f>
        <v>65</v>
      </c>
      <c r="I166" s="36">
        <v>20</v>
      </c>
      <c r="J166" s="36">
        <f t="shared" si="4"/>
        <v>410</v>
      </c>
      <c r="K166" s="37" t="s">
        <v>19</v>
      </c>
      <c r="L166" s="33" t="s">
        <v>448</v>
      </c>
    </row>
    <row r="167" spans="1:12" s="2" customFormat="1" ht="15.95" customHeight="1">
      <c r="A167" s="32">
        <f t="shared" si="5"/>
        <v>160</v>
      </c>
      <c r="B167" s="33" t="s">
        <v>417</v>
      </c>
      <c r="C167" s="34" t="s">
        <v>449</v>
      </c>
      <c r="D167" s="33" t="s">
        <v>450</v>
      </c>
      <c r="E167" s="35" t="s">
        <v>33</v>
      </c>
      <c r="F167" s="33" t="s">
        <v>35</v>
      </c>
      <c r="G167" s="33">
        <v>9</v>
      </c>
      <c r="H167" s="36">
        <f>VLOOKUP(F167,'[1]USHA INT'!$B$5:$C$139,2,FALSE)</f>
        <v>38</v>
      </c>
      <c r="I167" s="36">
        <v>20</v>
      </c>
      <c r="J167" s="36">
        <f t="shared" si="4"/>
        <v>362</v>
      </c>
      <c r="K167" s="37" t="s">
        <v>17</v>
      </c>
      <c r="L167" s="33" t="s">
        <v>195</v>
      </c>
    </row>
    <row r="168" spans="1:12" s="2" customFormat="1" ht="15.95" customHeight="1">
      <c r="A168" s="32">
        <f t="shared" si="5"/>
        <v>161</v>
      </c>
      <c r="B168" s="33" t="s">
        <v>417</v>
      </c>
      <c r="C168" s="34" t="s">
        <v>451</v>
      </c>
      <c r="D168" s="33" t="s">
        <v>452</v>
      </c>
      <c r="E168" s="35" t="s">
        <v>33</v>
      </c>
      <c r="F168" s="35" t="s">
        <v>1</v>
      </c>
      <c r="G168" s="33">
        <v>47</v>
      </c>
      <c r="H168" s="36">
        <f>VLOOKUP(F168,'[1]USHA INT'!$B$4:$F$139,5,FALSE)</f>
        <v>65</v>
      </c>
      <c r="I168" s="36">
        <v>20</v>
      </c>
      <c r="J168" s="36">
        <f t="shared" si="4"/>
        <v>3075</v>
      </c>
      <c r="K168" s="37" t="s">
        <v>19</v>
      </c>
      <c r="L168" s="33" t="s">
        <v>423</v>
      </c>
    </row>
    <row r="169" spans="1:12" s="2" customFormat="1" ht="15.95" customHeight="1">
      <c r="A169" s="32">
        <f t="shared" si="5"/>
        <v>162</v>
      </c>
      <c r="B169" s="33" t="s">
        <v>417</v>
      </c>
      <c r="C169" s="34" t="s">
        <v>453</v>
      </c>
      <c r="D169" s="33" t="s">
        <v>454</v>
      </c>
      <c r="E169" s="35" t="s">
        <v>33</v>
      </c>
      <c r="F169" s="33" t="s">
        <v>43</v>
      </c>
      <c r="G169" s="33">
        <v>6</v>
      </c>
      <c r="H169" s="36">
        <f>VLOOKUP(F169,'[1]USHA INT'!$B$4:$F$139,5,FALSE)</f>
        <v>70</v>
      </c>
      <c r="I169" s="36">
        <v>20</v>
      </c>
      <c r="J169" s="36">
        <f t="shared" si="4"/>
        <v>440</v>
      </c>
      <c r="K169" s="37" t="s">
        <v>19</v>
      </c>
      <c r="L169" s="33" t="s">
        <v>455</v>
      </c>
    </row>
    <row r="170" spans="1:12" s="2" customFormat="1" ht="15.95" customHeight="1">
      <c r="A170" s="32">
        <f t="shared" si="5"/>
        <v>163</v>
      </c>
      <c r="B170" s="33" t="s">
        <v>417</v>
      </c>
      <c r="C170" s="34" t="s">
        <v>456</v>
      </c>
      <c r="D170" s="33" t="s">
        <v>457</v>
      </c>
      <c r="E170" s="35" t="s">
        <v>33</v>
      </c>
      <c r="F170" s="33" t="s">
        <v>28</v>
      </c>
      <c r="G170" s="33">
        <v>30</v>
      </c>
      <c r="H170" s="36">
        <f>VLOOKUP(F170,'[1]USHA INT'!$B$4:$D$139,3,FALSE)</f>
        <v>38</v>
      </c>
      <c r="I170" s="36">
        <v>20</v>
      </c>
      <c r="J170" s="36">
        <f t="shared" si="4"/>
        <v>1160</v>
      </c>
      <c r="K170" s="37" t="s">
        <v>16</v>
      </c>
      <c r="L170" s="33" t="s">
        <v>233</v>
      </c>
    </row>
    <row r="171" spans="1:12" s="2" customFormat="1" ht="15.95" customHeight="1">
      <c r="A171" s="32">
        <f t="shared" si="5"/>
        <v>164</v>
      </c>
      <c r="B171" s="33" t="s">
        <v>417</v>
      </c>
      <c r="C171" s="34" t="s">
        <v>458</v>
      </c>
      <c r="D171" s="33" t="s">
        <v>459</v>
      </c>
      <c r="E171" s="35" t="s">
        <v>33</v>
      </c>
      <c r="F171" s="33" t="s">
        <v>43</v>
      </c>
      <c r="G171" s="33">
        <v>3</v>
      </c>
      <c r="H171" s="36">
        <f>VLOOKUP(F171,'[1]USHA INT'!$B$4:$D$139,3,FALSE)</f>
        <v>38</v>
      </c>
      <c r="I171" s="36">
        <v>20</v>
      </c>
      <c r="J171" s="36">
        <f t="shared" si="4"/>
        <v>134</v>
      </c>
      <c r="K171" s="37" t="s">
        <v>16</v>
      </c>
      <c r="L171" s="33" t="s">
        <v>455</v>
      </c>
    </row>
    <row r="172" spans="1:12" s="2" customFormat="1" ht="15.95" customHeight="1">
      <c r="A172" s="32">
        <f t="shared" si="5"/>
        <v>165</v>
      </c>
      <c r="B172" s="33" t="s">
        <v>417</v>
      </c>
      <c r="C172" s="34" t="s">
        <v>460</v>
      </c>
      <c r="D172" s="33" t="s">
        <v>461</v>
      </c>
      <c r="E172" s="35" t="s">
        <v>33</v>
      </c>
      <c r="F172" s="33" t="s">
        <v>43</v>
      </c>
      <c r="G172" s="33">
        <v>36</v>
      </c>
      <c r="H172" s="36">
        <f>VLOOKUP(F172,'[1]USHA INT'!$B$5:$C$139,2,FALSE)</f>
        <v>38</v>
      </c>
      <c r="I172" s="36">
        <v>20</v>
      </c>
      <c r="J172" s="36">
        <f t="shared" si="4"/>
        <v>1388</v>
      </c>
      <c r="K172" s="37" t="s">
        <v>17</v>
      </c>
      <c r="L172" s="33" t="s">
        <v>455</v>
      </c>
    </row>
    <row r="173" spans="1:12" s="2" customFormat="1" ht="15.95" customHeight="1">
      <c r="A173" s="32">
        <f t="shared" si="5"/>
        <v>166</v>
      </c>
      <c r="B173" s="33" t="s">
        <v>417</v>
      </c>
      <c r="C173" s="34" t="s">
        <v>462</v>
      </c>
      <c r="D173" s="33" t="s">
        <v>463</v>
      </c>
      <c r="E173" s="35" t="s">
        <v>33</v>
      </c>
      <c r="F173" s="33" t="s">
        <v>21</v>
      </c>
      <c r="G173" s="33">
        <v>4</v>
      </c>
      <c r="H173" s="36">
        <f>VLOOKUP(F173,'[1]USHA INT'!$B$4:$D$139,3,FALSE)</f>
        <v>38</v>
      </c>
      <c r="I173" s="36">
        <v>20</v>
      </c>
      <c r="J173" s="36">
        <f t="shared" si="4"/>
        <v>172</v>
      </c>
      <c r="K173" s="37" t="s">
        <v>16</v>
      </c>
      <c r="L173" s="33" t="s">
        <v>464</v>
      </c>
    </row>
    <row r="174" spans="1:12" s="2" customFormat="1" ht="15.95" customHeight="1">
      <c r="A174" s="32">
        <f t="shared" si="5"/>
        <v>167</v>
      </c>
      <c r="B174" s="33" t="s">
        <v>417</v>
      </c>
      <c r="C174" s="34" t="s">
        <v>465</v>
      </c>
      <c r="D174" s="33" t="s">
        <v>466</v>
      </c>
      <c r="E174" s="35" t="s">
        <v>33</v>
      </c>
      <c r="F174" s="33" t="s">
        <v>28</v>
      </c>
      <c r="G174" s="33">
        <v>11</v>
      </c>
      <c r="H174" s="36">
        <f>VLOOKUP(F174,'[1]USHA INT'!$B$4:$F$139,5,FALSE)</f>
        <v>65</v>
      </c>
      <c r="I174" s="36">
        <v>20</v>
      </c>
      <c r="J174" s="36">
        <f t="shared" si="4"/>
        <v>735</v>
      </c>
      <c r="K174" s="37" t="s">
        <v>19</v>
      </c>
      <c r="L174" s="33" t="s">
        <v>423</v>
      </c>
    </row>
    <row r="175" spans="1:12" s="2" customFormat="1" ht="15.95" customHeight="1">
      <c r="A175" s="32">
        <f t="shared" si="5"/>
        <v>168</v>
      </c>
      <c r="B175" s="33" t="s">
        <v>417</v>
      </c>
      <c r="C175" s="34" t="s">
        <v>467</v>
      </c>
      <c r="D175" s="33" t="s">
        <v>468</v>
      </c>
      <c r="E175" s="35" t="s">
        <v>33</v>
      </c>
      <c r="F175" s="33" t="s">
        <v>24</v>
      </c>
      <c r="G175" s="33">
        <v>2</v>
      </c>
      <c r="H175" s="36">
        <f>VLOOKUP(F175,'[1]USHA INT'!$B$5:$J$141,9,FALSE)</f>
        <v>280</v>
      </c>
      <c r="I175" s="36">
        <v>20</v>
      </c>
      <c r="J175" s="36">
        <f t="shared" si="4"/>
        <v>580</v>
      </c>
      <c r="K175" s="37" t="s">
        <v>15</v>
      </c>
      <c r="L175" s="33" t="s">
        <v>84</v>
      </c>
    </row>
    <row r="176" spans="1:12" s="2" customFormat="1" ht="15.95" customHeight="1">
      <c r="A176" s="32">
        <f t="shared" si="5"/>
        <v>169</v>
      </c>
      <c r="B176" s="33" t="s">
        <v>417</v>
      </c>
      <c r="C176" s="34" t="s">
        <v>469</v>
      </c>
      <c r="D176" s="33" t="s">
        <v>470</v>
      </c>
      <c r="E176" s="35" t="s">
        <v>33</v>
      </c>
      <c r="F176" s="33" t="s">
        <v>34</v>
      </c>
      <c r="G176" s="33">
        <v>2</v>
      </c>
      <c r="H176" s="36">
        <f>VLOOKUP(F176,'[1]USHA INT'!$B$5:$C$139,2,FALSE)</f>
        <v>40</v>
      </c>
      <c r="I176" s="36">
        <v>20</v>
      </c>
      <c r="J176" s="36">
        <f t="shared" si="4"/>
        <v>100</v>
      </c>
      <c r="K176" s="37" t="s">
        <v>17</v>
      </c>
      <c r="L176" s="33" t="s">
        <v>81</v>
      </c>
    </row>
    <row r="177" spans="1:12" s="2" customFormat="1" ht="15.95" customHeight="1">
      <c r="A177" s="32">
        <f t="shared" si="5"/>
        <v>170</v>
      </c>
      <c r="B177" s="33" t="s">
        <v>417</v>
      </c>
      <c r="C177" s="34" t="s">
        <v>471</v>
      </c>
      <c r="D177" s="33" t="s">
        <v>472</v>
      </c>
      <c r="E177" s="35" t="s">
        <v>33</v>
      </c>
      <c r="F177" s="33" t="s">
        <v>34</v>
      </c>
      <c r="G177" s="33">
        <v>1</v>
      </c>
      <c r="H177" s="36">
        <f>VLOOKUP(F177,'[1]USHA INT'!$B$5:$C$139,2,FALSE)</f>
        <v>40</v>
      </c>
      <c r="I177" s="36">
        <v>20</v>
      </c>
      <c r="J177" s="36">
        <f t="shared" si="4"/>
        <v>60</v>
      </c>
      <c r="K177" s="37" t="s">
        <v>17</v>
      </c>
      <c r="L177" s="33" t="s">
        <v>81</v>
      </c>
    </row>
    <row r="178" spans="1:12" s="2" customFormat="1" ht="15.95" customHeight="1">
      <c r="A178" s="32">
        <f t="shared" si="5"/>
        <v>171</v>
      </c>
      <c r="B178" s="33" t="s">
        <v>417</v>
      </c>
      <c r="C178" s="34" t="s">
        <v>473</v>
      </c>
      <c r="D178" s="33" t="s">
        <v>474</v>
      </c>
      <c r="E178" s="35" t="s">
        <v>33</v>
      </c>
      <c r="F178" s="33" t="s">
        <v>27</v>
      </c>
      <c r="G178" s="33">
        <v>16</v>
      </c>
      <c r="H178" s="36">
        <f>VLOOKUP(F178,'[1]USHA INT'!$B$4:$D$139,3,FALSE)</f>
        <v>38</v>
      </c>
      <c r="I178" s="36">
        <v>20</v>
      </c>
      <c r="J178" s="36">
        <f t="shared" si="4"/>
        <v>628</v>
      </c>
      <c r="K178" s="37" t="s">
        <v>16</v>
      </c>
      <c r="L178" s="33" t="s">
        <v>475</v>
      </c>
    </row>
    <row r="179" spans="1:12" s="2" customFormat="1" ht="15.95" customHeight="1">
      <c r="A179" s="32">
        <f t="shared" si="5"/>
        <v>172</v>
      </c>
      <c r="B179" s="33" t="s">
        <v>417</v>
      </c>
      <c r="C179" s="34" t="s">
        <v>476</v>
      </c>
      <c r="D179" s="33" t="s">
        <v>477</v>
      </c>
      <c r="E179" s="35" t="s">
        <v>33</v>
      </c>
      <c r="F179" s="33" t="s">
        <v>43</v>
      </c>
      <c r="G179" s="33">
        <v>1</v>
      </c>
      <c r="H179" s="36">
        <f>VLOOKUP(F179,'[1]USHA INT'!$B$4:$D$139,3,FALSE)</f>
        <v>38</v>
      </c>
      <c r="I179" s="36">
        <v>20</v>
      </c>
      <c r="J179" s="36">
        <f t="shared" si="4"/>
        <v>58</v>
      </c>
      <c r="K179" s="37" t="s">
        <v>16</v>
      </c>
      <c r="L179" s="33" t="s">
        <v>455</v>
      </c>
    </row>
    <row r="180" spans="1:12" s="2" customFormat="1" ht="15.95" customHeight="1">
      <c r="A180" s="32">
        <f t="shared" si="5"/>
        <v>173</v>
      </c>
      <c r="B180" s="33" t="s">
        <v>417</v>
      </c>
      <c r="C180" s="34" t="s">
        <v>478</v>
      </c>
      <c r="D180" s="33" t="s">
        <v>479</v>
      </c>
      <c r="E180" s="35" t="s">
        <v>33</v>
      </c>
      <c r="F180" s="33" t="s">
        <v>22</v>
      </c>
      <c r="G180" s="33">
        <v>3</v>
      </c>
      <c r="H180" s="36">
        <f>VLOOKUP(F180,'[1]USHA INT'!$B$5:$C$139,2,FALSE)</f>
        <v>38</v>
      </c>
      <c r="I180" s="36">
        <v>20</v>
      </c>
      <c r="J180" s="36">
        <f t="shared" si="4"/>
        <v>134</v>
      </c>
      <c r="K180" s="37" t="s">
        <v>17</v>
      </c>
      <c r="L180" s="33" t="s">
        <v>327</v>
      </c>
    </row>
    <row r="181" spans="1:12" s="2" customFormat="1" ht="15.95" customHeight="1">
      <c r="A181" s="32">
        <f t="shared" si="5"/>
        <v>174</v>
      </c>
      <c r="B181" s="33" t="s">
        <v>417</v>
      </c>
      <c r="C181" s="34" t="s">
        <v>480</v>
      </c>
      <c r="D181" s="33" t="s">
        <v>481</v>
      </c>
      <c r="E181" s="35" t="s">
        <v>33</v>
      </c>
      <c r="F181" s="33" t="s">
        <v>26</v>
      </c>
      <c r="G181" s="33">
        <v>26</v>
      </c>
      <c r="H181" s="36">
        <f>VLOOKUP(F181,'[1]USHA INT'!$B$4:$F$139,5,FALSE)</f>
        <v>65</v>
      </c>
      <c r="I181" s="36">
        <v>20</v>
      </c>
      <c r="J181" s="36">
        <f t="shared" si="4"/>
        <v>1710</v>
      </c>
      <c r="K181" s="37" t="s">
        <v>19</v>
      </c>
      <c r="L181" s="33" t="s">
        <v>423</v>
      </c>
    </row>
    <row r="182" spans="1:12" s="2" customFormat="1" ht="15.95" customHeight="1">
      <c r="A182" s="32">
        <f t="shared" si="5"/>
        <v>175</v>
      </c>
      <c r="B182" s="33" t="s">
        <v>482</v>
      </c>
      <c r="C182" s="34" t="s">
        <v>483</v>
      </c>
      <c r="D182" s="33" t="s">
        <v>484</v>
      </c>
      <c r="E182" s="35" t="s">
        <v>33</v>
      </c>
      <c r="F182" s="35" t="s">
        <v>485</v>
      </c>
      <c r="G182" s="33">
        <v>73</v>
      </c>
      <c r="H182" s="36">
        <f>VLOOKUP(F182,'[1]USHA INT'!$B$5:$C$139,2,FALSE)</f>
        <v>40</v>
      </c>
      <c r="I182" s="36">
        <v>20</v>
      </c>
      <c r="J182" s="36">
        <f t="shared" si="4"/>
        <v>2940</v>
      </c>
      <c r="K182" s="37" t="s">
        <v>17</v>
      </c>
      <c r="L182" s="33" t="s">
        <v>486</v>
      </c>
    </row>
    <row r="183" spans="1:12" s="2" customFormat="1" ht="15.95" customHeight="1">
      <c r="A183" s="32">
        <f t="shared" si="5"/>
        <v>176</v>
      </c>
      <c r="B183" s="33" t="s">
        <v>482</v>
      </c>
      <c r="C183" s="34" t="s">
        <v>487</v>
      </c>
      <c r="D183" s="33" t="s">
        <v>488</v>
      </c>
      <c r="E183" s="35" t="s">
        <v>33</v>
      </c>
      <c r="F183" s="33" t="s">
        <v>28</v>
      </c>
      <c r="G183" s="33">
        <v>30</v>
      </c>
      <c r="H183" s="36">
        <f>VLOOKUP(F183,'[1]USHA INT'!$B$4:$D$139,3,FALSE)</f>
        <v>38</v>
      </c>
      <c r="I183" s="36">
        <v>20</v>
      </c>
      <c r="J183" s="36">
        <f t="shared" si="4"/>
        <v>1160</v>
      </c>
      <c r="K183" s="37" t="s">
        <v>16</v>
      </c>
      <c r="L183" s="33" t="s">
        <v>233</v>
      </c>
    </row>
    <row r="184" spans="1:12" s="2" customFormat="1" ht="15.95" customHeight="1">
      <c r="A184" s="32">
        <f t="shared" si="5"/>
        <v>177</v>
      </c>
      <c r="B184" s="33" t="s">
        <v>482</v>
      </c>
      <c r="C184" s="34" t="s">
        <v>489</v>
      </c>
      <c r="D184" s="33" t="s">
        <v>490</v>
      </c>
      <c r="E184" s="35" t="s">
        <v>33</v>
      </c>
      <c r="F184" s="33" t="s">
        <v>30</v>
      </c>
      <c r="G184" s="33">
        <v>6</v>
      </c>
      <c r="H184" s="36">
        <f>VLOOKUP(F184,'[1]USHA INT'!$B$4:$G$141,6,FALSE)</f>
        <v>62</v>
      </c>
      <c r="I184" s="36">
        <v>20</v>
      </c>
      <c r="J184" s="36">
        <f t="shared" si="4"/>
        <v>392</v>
      </c>
      <c r="K184" s="50" t="s">
        <v>766</v>
      </c>
      <c r="L184" s="33" t="s">
        <v>249</v>
      </c>
    </row>
    <row r="185" spans="1:12" s="2" customFormat="1" ht="15.95" customHeight="1">
      <c r="A185" s="32">
        <f t="shared" si="5"/>
        <v>178</v>
      </c>
      <c r="B185" s="33" t="s">
        <v>482</v>
      </c>
      <c r="C185" s="34" t="s">
        <v>491</v>
      </c>
      <c r="D185" s="33" t="s">
        <v>492</v>
      </c>
      <c r="E185" s="35" t="s">
        <v>33</v>
      </c>
      <c r="F185" s="33" t="s">
        <v>23</v>
      </c>
      <c r="G185" s="33">
        <v>5</v>
      </c>
      <c r="H185" s="36">
        <f>VLOOKUP(F185,'[1]USHA INT'!$B$5:$C$139,2,FALSE)</f>
        <v>38</v>
      </c>
      <c r="I185" s="36">
        <v>20</v>
      </c>
      <c r="J185" s="36">
        <f t="shared" si="4"/>
        <v>210</v>
      </c>
      <c r="K185" s="37" t="s">
        <v>17</v>
      </c>
      <c r="L185" s="33" t="s">
        <v>416</v>
      </c>
    </row>
    <row r="186" spans="1:12" s="2" customFormat="1" ht="15.95" customHeight="1">
      <c r="A186" s="32">
        <f t="shared" si="5"/>
        <v>179</v>
      </c>
      <c r="B186" s="33" t="s">
        <v>482</v>
      </c>
      <c r="C186" s="34" t="s">
        <v>493</v>
      </c>
      <c r="D186" s="33" t="s">
        <v>494</v>
      </c>
      <c r="E186" s="35" t="s">
        <v>33</v>
      </c>
      <c r="F186" s="33" t="s">
        <v>21</v>
      </c>
      <c r="G186" s="33">
        <v>2</v>
      </c>
      <c r="H186" s="36">
        <f>VLOOKUP(F186,'[1]USHA INT'!$B$4:$D$139,3,FALSE)</f>
        <v>38</v>
      </c>
      <c r="I186" s="36">
        <v>20</v>
      </c>
      <c r="J186" s="36">
        <f t="shared" si="4"/>
        <v>96</v>
      </c>
      <c r="K186" s="37" t="s">
        <v>16</v>
      </c>
      <c r="L186" s="33" t="s">
        <v>185</v>
      </c>
    </row>
    <row r="187" spans="1:12" s="2" customFormat="1" ht="15.95" customHeight="1">
      <c r="A187" s="32">
        <f t="shared" si="5"/>
        <v>180</v>
      </c>
      <c r="B187" s="33" t="s">
        <v>482</v>
      </c>
      <c r="C187" s="34" t="s">
        <v>495</v>
      </c>
      <c r="D187" s="33" t="s">
        <v>496</v>
      </c>
      <c r="E187" s="35" t="s">
        <v>33</v>
      </c>
      <c r="F187" s="33" t="s">
        <v>21</v>
      </c>
      <c r="G187" s="33">
        <v>16</v>
      </c>
      <c r="H187" s="36">
        <f>VLOOKUP(F187,'[1]USHA INT'!$B$4:$D$139,3,FALSE)</f>
        <v>38</v>
      </c>
      <c r="I187" s="36">
        <v>20</v>
      </c>
      <c r="J187" s="36">
        <f t="shared" si="4"/>
        <v>628</v>
      </c>
      <c r="K187" s="37" t="s">
        <v>16</v>
      </c>
      <c r="L187" s="33" t="s">
        <v>185</v>
      </c>
    </row>
    <row r="188" spans="1:12" s="2" customFormat="1" ht="15.95" customHeight="1">
      <c r="A188" s="32">
        <f t="shared" si="5"/>
        <v>181</v>
      </c>
      <c r="B188" s="33" t="s">
        <v>482</v>
      </c>
      <c r="C188" s="34" t="s">
        <v>497</v>
      </c>
      <c r="D188" s="33" t="s">
        <v>498</v>
      </c>
      <c r="E188" s="35" t="s">
        <v>33</v>
      </c>
      <c r="F188" s="33" t="s">
        <v>27</v>
      </c>
      <c r="G188" s="33">
        <v>4</v>
      </c>
      <c r="H188" s="36">
        <f>VLOOKUP(F188,'[1]USHA INT'!$B$4:$D$139,3,FALSE)</f>
        <v>38</v>
      </c>
      <c r="I188" s="36">
        <v>20</v>
      </c>
      <c r="J188" s="36">
        <f t="shared" si="4"/>
        <v>172</v>
      </c>
      <c r="K188" s="37" t="s">
        <v>16</v>
      </c>
      <c r="L188" s="33" t="s">
        <v>475</v>
      </c>
    </row>
    <row r="189" spans="1:12" s="2" customFormat="1" ht="15.95" customHeight="1">
      <c r="A189" s="32">
        <f t="shared" si="5"/>
        <v>182</v>
      </c>
      <c r="B189" s="33" t="s">
        <v>482</v>
      </c>
      <c r="C189" s="34" t="s">
        <v>499</v>
      </c>
      <c r="D189" s="33" t="s">
        <v>500</v>
      </c>
      <c r="E189" s="35" t="s">
        <v>33</v>
      </c>
      <c r="F189" s="33" t="s">
        <v>21</v>
      </c>
      <c r="G189" s="33">
        <v>50</v>
      </c>
      <c r="H189" s="36">
        <f>VLOOKUP(F189,'[1]USHA INT'!$B$5:$C$139,2,FALSE)</f>
        <v>38</v>
      </c>
      <c r="I189" s="36">
        <v>20</v>
      </c>
      <c r="J189" s="36">
        <f t="shared" si="4"/>
        <v>1920</v>
      </c>
      <c r="K189" s="37" t="s">
        <v>17</v>
      </c>
      <c r="L189" s="33" t="s">
        <v>185</v>
      </c>
    </row>
    <row r="190" spans="1:12" s="2" customFormat="1" ht="15.95" customHeight="1">
      <c r="A190" s="32">
        <f t="shared" si="5"/>
        <v>183</v>
      </c>
      <c r="B190" s="33" t="s">
        <v>482</v>
      </c>
      <c r="C190" s="34" t="s">
        <v>501</v>
      </c>
      <c r="D190" s="33" t="s">
        <v>502</v>
      </c>
      <c r="E190" s="35" t="s">
        <v>33</v>
      </c>
      <c r="F190" s="33" t="s">
        <v>21</v>
      </c>
      <c r="G190" s="33">
        <v>8</v>
      </c>
      <c r="H190" s="36">
        <f>VLOOKUP(F190,'[1]USHA INT'!$B$5:$C$139,2,FALSE)</f>
        <v>38</v>
      </c>
      <c r="I190" s="36">
        <v>20</v>
      </c>
      <c r="J190" s="36">
        <f t="shared" si="4"/>
        <v>324</v>
      </c>
      <c r="K190" s="37" t="s">
        <v>17</v>
      </c>
      <c r="L190" s="33" t="s">
        <v>185</v>
      </c>
    </row>
    <row r="191" spans="1:12" s="2" customFormat="1" ht="15.95" customHeight="1">
      <c r="A191" s="32">
        <f t="shared" si="5"/>
        <v>184</v>
      </c>
      <c r="B191" s="33" t="s">
        <v>482</v>
      </c>
      <c r="C191" s="34" t="s">
        <v>503</v>
      </c>
      <c r="D191" s="33" t="s">
        <v>504</v>
      </c>
      <c r="E191" s="35" t="s">
        <v>33</v>
      </c>
      <c r="F191" s="33" t="s">
        <v>21</v>
      </c>
      <c r="G191" s="33">
        <v>1</v>
      </c>
      <c r="H191" s="36">
        <f>VLOOKUP(F191,'[1]USHA INT'!$B$5:$C$139,2,FALSE)</f>
        <v>38</v>
      </c>
      <c r="I191" s="36">
        <v>20</v>
      </c>
      <c r="J191" s="36">
        <f t="shared" si="4"/>
        <v>58</v>
      </c>
      <c r="K191" s="37" t="s">
        <v>17</v>
      </c>
      <c r="L191" s="33" t="s">
        <v>185</v>
      </c>
    </row>
    <row r="192" spans="1:12" s="2" customFormat="1" ht="15.95" customHeight="1">
      <c r="A192" s="32">
        <f t="shared" si="5"/>
        <v>185</v>
      </c>
      <c r="B192" s="33" t="s">
        <v>505</v>
      </c>
      <c r="C192" s="34" t="s">
        <v>506</v>
      </c>
      <c r="D192" s="33" t="s">
        <v>507</v>
      </c>
      <c r="E192" s="35" t="s">
        <v>33</v>
      </c>
      <c r="F192" s="33" t="s">
        <v>44</v>
      </c>
      <c r="G192" s="33">
        <v>20</v>
      </c>
      <c r="H192" s="36">
        <f>VLOOKUP(F192,'[1]USHA INT'!$B$5:$C$139,2,FALSE)</f>
        <v>40</v>
      </c>
      <c r="I192" s="36">
        <v>20</v>
      </c>
      <c r="J192" s="36">
        <f t="shared" si="4"/>
        <v>820</v>
      </c>
      <c r="K192" s="37" t="s">
        <v>18</v>
      </c>
      <c r="L192" s="33" t="s">
        <v>87</v>
      </c>
    </row>
    <row r="193" spans="1:12" s="2" customFormat="1" ht="15.95" customHeight="1">
      <c r="A193" s="32">
        <f t="shared" si="5"/>
        <v>186</v>
      </c>
      <c r="B193" s="33" t="s">
        <v>505</v>
      </c>
      <c r="C193" s="34" t="s">
        <v>508</v>
      </c>
      <c r="D193" s="33" t="s">
        <v>509</v>
      </c>
      <c r="E193" s="35" t="s">
        <v>33</v>
      </c>
      <c r="F193" s="33" t="s">
        <v>44</v>
      </c>
      <c r="G193" s="33">
        <v>10</v>
      </c>
      <c r="H193" s="36">
        <f>VLOOKUP(F193,'[1]USHA INT'!$B$5:$C$139,2,FALSE)</f>
        <v>40</v>
      </c>
      <c r="I193" s="36">
        <v>20</v>
      </c>
      <c r="J193" s="36">
        <f t="shared" si="4"/>
        <v>420</v>
      </c>
      <c r="K193" s="37" t="s">
        <v>18</v>
      </c>
      <c r="L193" s="33" t="s">
        <v>87</v>
      </c>
    </row>
    <row r="194" spans="1:12" s="2" customFormat="1" ht="15.95" customHeight="1">
      <c r="A194" s="32">
        <f t="shared" si="5"/>
        <v>187</v>
      </c>
      <c r="B194" s="33" t="s">
        <v>505</v>
      </c>
      <c r="C194" s="34" t="s">
        <v>510</v>
      </c>
      <c r="D194" s="33" t="s">
        <v>511</v>
      </c>
      <c r="E194" s="35" t="s">
        <v>33</v>
      </c>
      <c r="F194" s="33" t="s">
        <v>24</v>
      </c>
      <c r="G194" s="33">
        <v>2</v>
      </c>
      <c r="H194" s="36">
        <f>VLOOKUP(F194,'[1]USHA INT'!$B$5:$J$141,9,FALSE)</f>
        <v>280</v>
      </c>
      <c r="I194" s="36">
        <v>20</v>
      </c>
      <c r="J194" s="36">
        <f t="shared" si="4"/>
        <v>580</v>
      </c>
      <c r="K194" s="37" t="s">
        <v>15</v>
      </c>
      <c r="L194" s="33" t="s">
        <v>84</v>
      </c>
    </row>
    <row r="195" spans="1:12" s="2" customFormat="1" ht="15.95" customHeight="1">
      <c r="A195" s="32">
        <f t="shared" si="5"/>
        <v>188</v>
      </c>
      <c r="B195" s="33" t="s">
        <v>505</v>
      </c>
      <c r="C195" s="34" t="s">
        <v>512</v>
      </c>
      <c r="D195" s="33" t="s">
        <v>511</v>
      </c>
      <c r="E195" s="35" t="s">
        <v>33</v>
      </c>
      <c r="F195" s="33" t="s">
        <v>22</v>
      </c>
      <c r="G195" s="33">
        <v>1</v>
      </c>
      <c r="H195" s="36">
        <f>VLOOKUP(F195,'[1]USHA INT'!$B$5:$J$141,9,FALSE)</f>
        <v>340</v>
      </c>
      <c r="I195" s="36">
        <v>20</v>
      </c>
      <c r="J195" s="36">
        <f t="shared" si="4"/>
        <v>360</v>
      </c>
      <c r="K195" s="37" t="s">
        <v>15</v>
      </c>
      <c r="L195" s="33" t="s">
        <v>513</v>
      </c>
    </row>
    <row r="196" spans="1:12" s="2" customFormat="1" ht="15.95" customHeight="1">
      <c r="A196" s="32">
        <f t="shared" si="5"/>
        <v>189</v>
      </c>
      <c r="B196" s="33" t="s">
        <v>505</v>
      </c>
      <c r="C196" s="34" t="s">
        <v>514</v>
      </c>
      <c r="D196" s="33" t="s">
        <v>515</v>
      </c>
      <c r="E196" s="35" t="s">
        <v>33</v>
      </c>
      <c r="F196" s="33" t="s">
        <v>28</v>
      </c>
      <c r="G196" s="33">
        <v>4</v>
      </c>
      <c r="H196" s="36">
        <f>VLOOKUP(F196,'[1]USHA INT'!$B$5:$C$139,2,FALSE)</f>
        <v>38</v>
      </c>
      <c r="I196" s="36">
        <v>20</v>
      </c>
      <c r="J196" s="36">
        <f t="shared" si="4"/>
        <v>172</v>
      </c>
      <c r="K196" s="37" t="s">
        <v>17</v>
      </c>
      <c r="L196" s="33" t="s">
        <v>189</v>
      </c>
    </row>
    <row r="197" spans="1:12" s="2" customFormat="1" ht="15.95" customHeight="1">
      <c r="A197" s="32">
        <f t="shared" si="5"/>
        <v>190</v>
      </c>
      <c r="B197" s="33" t="s">
        <v>505</v>
      </c>
      <c r="C197" s="34" t="s">
        <v>516</v>
      </c>
      <c r="D197" s="33" t="s">
        <v>517</v>
      </c>
      <c r="E197" s="35" t="s">
        <v>33</v>
      </c>
      <c r="F197" s="33" t="s">
        <v>28</v>
      </c>
      <c r="G197" s="33">
        <v>6</v>
      </c>
      <c r="H197" s="36">
        <f>VLOOKUP(F197,'[1]USHA INT'!$B$5:$C$139,2,FALSE)</f>
        <v>38</v>
      </c>
      <c r="I197" s="36">
        <v>20</v>
      </c>
      <c r="J197" s="36">
        <f t="shared" si="4"/>
        <v>248</v>
      </c>
      <c r="K197" s="37" t="s">
        <v>17</v>
      </c>
      <c r="L197" s="33" t="s">
        <v>192</v>
      </c>
    </row>
    <row r="198" spans="1:12" s="2" customFormat="1" ht="15.95" customHeight="1">
      <c r="A198" s="32">
        <f t="shared" si="5"/>
        <v>191</v>
      </c>
      <c r="B198" s="33" t="s">
        <v>505</v>
      </c>
      <c r="C198" s="34" t="s">
        <v>518</v>
      </c>
      <c r="D198" s="33" t="s">
        <v>519</v>
      </c>
      <c r="E198" s="35" t="s">
        <v>33</v>
      </c>
      <c r="F198" s="33" t="s">
        <v>28</v>
      </c>
      <c r="G198" s="33">
        <v>40</v>
      </c>
      <c r="H198" s="36">
        <f>VLOOKUP(F198,'[1]USHA INT'!$B$5:$C$139,2,FALSE)</f>
        <v>38</v>
      </c>
      <c r="I198" s="36">
        <v>20</v>
      </c>
      <c r="J198" s="36">
        <f t="shared" si="4"/>
        <v>1540</v>
      </c>
      <c r="K198" s="37" t="s">
        <v>17</v>
      </c>
      <c r="L198" s="33" t="s">
        <v>192</v>
      </c>
    </row>
    <row r="199" spans="1:12" s="2" customFormat="1" ht="15.95" customHeight="1">
      <c r="A199" s="32">
        <f t="shared" si="5"/>
        <v>192</v>
      </c>
      <c r="B199" s="33" t="s">
        <v>505</v>
      </c>
      <c r="C199" s="34" t="s">
        <v>520</v>
      </c>
      <c r="D199" s="33" t="s">
        <v>521</v>
      </c>
      <c r="E199" s="35" t="s">
        <v>33</v>
      </c>
      <c r="F199" s="33" t="s">
        <v>21</v>
      </c>
      <c r="G199" s="33">
        <v>2</v>
      </c>
      <c r="H199" s="36">
        <f>VLOOKUP(F199,'[1]USHA INT'!$B$4:$F$139,5,FALSE)</f>
        <v>65</v>
      </c>
      <c r="I199" s="36">
        <v>20</v>
      </c>
      <c r="J199" s="36">
        <f t="shared" si="4"/>
        <v>150</v>
      </c>
      <c r="K199" s="37" t="s">
        <v>19</v>
      </c>
      <c r="L199" s="33" t="s">
        <v>448</v>
      </c>
    </row>
    <row r="200" spans="1:12" s="2" customFormat="1" ht="15.95" customHeight="1">
      <c r="A200" s="32">
        <f t="shared" si="5"/>
        <v>193</v>
      </c>
      <c r="B200" s="33" t="s">
        <v>505</v>
      </c>
      <c r="C200" s="34" t="s">
        <v>522</v>
      </c>
      <c r="D200" s="33" t="s">
        <v>523</v>
      </c>
      <c r="E200" s="35" t="s">
        <v>33</v>
      </c>
      <c r="F200" s="33" t="s">
        <v>21</v>
      </c>
      <c r="G200" s="33">
        <v>5</v>
      </c>
      <c r="H200" s="36">
        <f>VLOOKUP(F200,'[1]USHA INT'!$B$5:$C$139,2,FALSE)</f>
        <v>38</v>
      </c>
      <c r="I200" s="36">
        <v>20</v>
      </c>
      <c r="J200" s="36">
        <f t="shared" ref="J200:J263" si="6">G200*H200+I200</f>
        <v>210</v>
      </c>
      <c r="K200" s="37" t="s">
        <v>17</v>
      </c>
      <c r="L200" s="33" t="s">
        <v>185</v>
      </c>
    </row>
    <row r="201" spans="1:12" s="2" customFormat="1" ht="15.95" customHeight="1">
      <c r="A201" s="32">
        <f t="shared" si="5"/>
        <v>194</v>
      </c>
      <c r="B201" s="33" t="s">
        <v>505</v>
      </c>
      <c r="C201" s="34" t="s">
        <v>524</v>
      </c>
      <c r="D201" s="33" t="s">
        <v>525</v>
      </c>
      <c r="E201" s="35" t="s">
        <v>33</v>
      </c>
      <c r="F201" s="33" t="s">
        <v>21</v>
      </c>
      <c r="G201" s="33">
        <v>13</v>
      </c>
      <c r="H201" s="36">
        <f>VLOOKUP(F201,'[1]USHA INT'!$B$5:$C$139,2,FALSE)</f>
        <v>38</v>
      </c>
      <c r="I201" s="36">
        <v>20</v>
      </c>
      <c r="J201" s="36">
        <f t="shared" si="6"/>
        <v>514</v>
      </c>
      <c r="K201" s="37" t="s">
        <v>17</v>
      </c>
      <c r="L201" s="33" t="s">
        <v>185</v>
      </c>
    </row>
    <row r="202" spans="1:12" s="2" customFormat="1" ht="15.95" customHeight="1">
      <c r="A202" s="45">
        <f t="shared" ref="A202:A265" si="7">A201+1</f>
        <v>195</v>
      </c>
      <c r="B202" s="46" t="s">
        <v>526</v>
      </c>
      <c r="C202" s="47" t="s">
        <v>527</v>
      </c>
      <c r="D202" s="47">
        <v>781</v>
      </c>
      <c r="E202" s="48" t="s">
        <v>33</v>
      </c>
      <c r="F202" s="46" t="s">
        <v>41</v>
      </c>
      <c r="G202" s="46">
        <v>14</v>
      </c>
      <c r="H202" s="49">
        <f>VLOOKUP(F202,'[1]USHA INT'!$B$4:$F$139,5,FALSE)</f>
        <v>70</v>
      </c>
      <c r="I202" s="49">
        <v>20</v>
      </c>
      <c r="J202" s="49">
        <f t="shared" si="6"/>
        <v>1000</v>
      </c>
      <c r="K202" s="50" t="s">
        <v>19</v>
      </c>
      <c r="L202" s="46" t="s">
        <v>529</v>
      </c>
    </row>
    <row r="203" spans="1:12" s="2" customFormat="1" ht="15.95" customHeight="1">
      <c r="A203" s="32">
        <f t="shared" si="7"/>
        <v>196</v>
      </c>
      <c r="B203" s="33" t="s">
        <v>526</v>
      </c>
      <c r="C203" s="34" t="s">
        <v>530</v>
      </c>
      <c r="D203" s="33" t="s">
        <v>531</v>
      </c>
      <c r="E203" s="35" t="s">
        <v>33</v>
      </c>
      <c r="F203" s="33" t="s">
        <v>532</v>
      </c>
      <c r="G203" s="33">
        <v>21</v>
      </c>
      <c r="H203" s="36">
        <f>VLOOKUP(F203,'[1]USHA INT'!$B$4:$F$139,5,FALSE)</f>
        <v>65</v>
      </c>
      <c r="I203" s="36">
        <v>20</v>
      </c>
      <c r="J203" s="36">
        <f t="shared" si="6"/>
        <v>1385</v>
      </c>
      <c r="K203" s="37" t="s">
        <v>19</v>
      </c>
      <c r="L203" s="33" t="s">
        <v>533</v>
      </c>
    </row>
    <row r="204" spans="1:12" s="2" customFormat="1" ht="15.95" customHeight="1">
      <c r="A204" s="32">
        <f t="shared" si="7"/>
        <v>197</v>
      </c>
      <c r="B204" s="33" t="s">
        <v>526</v>
      </c>
      <c r="C204" s="34" t="s">
        <v>534</v>
      </c>
      <c r="D204" s="33" t="s">
        <v>535</v>
      </c>
      <c r="E204" s="35" t="s">
        <v>33</v>
      </c>
      <c r="F204" s="33" t="s">
        <v>41</v>
      </c>
      <c r="G204" s="33">
        <v>4</v>
      </c>
      <c r="H204" s="36">
        <f>VLOOKUP(F204,'[1]USHA INT'!$B$4:$F$139,5,FALSE)</f>
        <v>70</v>
      </c>
      <c r="I204" s="36">
        <v>20</v>
      </c>
      <c r="J204" s="36">
        <f t="shared" si="6"/>
        <v>300</v>
      </c>
      <c r="K204" s="37" t="s">
        <v>19</v>
      </c>
      <c r="L204" s="33" t="s">
        <v>529</v>
      </c>
    </row>
    <row r="205" spans="1:12" s="2" customFormat="1" ht="15.95" customHeight="1">
      <c r="A205" s="32">
        <f t="shared" si="7"/>
        <v>198</v>
      </c>
      <c r="B205" s="33" t="s">
        <v>526</v>
      </c>
      <c r="C205" s="34" t="s">
        <v>536</v>
      </c>
      <c r="D205" s="33" t="s">
        <v>537</v>
      </c>
      <c r="E205" s="35" t="s">
        <v>33</v>
      </c>
      <c r="F205" s="33" t="s">
        <v>538</v>
      </c>
      <c r="G205" s="33">
        <v>4</v>
      </c>
      <c r="H205" s="36">
        <f>VLOOKUP(F205,'[1]USHA INT'!$B$5:$J$141,9,FALSE)</f>
        <v>340</v>
      </c>
      <c r="I205" s="36">
        <v>20</v>
      </c>
      <c r="J205" s="36">
        <f t="shared" si="6"/>
        <v>1380</v>
      </c>
      <c r="K205" s="37" t="s">
        <v>15</v>
      </c>
      <c r="L205" s="33" t="s">
        <v>539</v>
      </c>
    </row>
    <row r="206" spans="1:12" s="2" customFormat="1" ht="15.95" customHeight="1">
      <c r="A206" s="32">
        <f t="shared" si="7"/>
        <v>199</v>
      </c>
      <c r="B206" s="33" t="s">
        <v>526</v>
      </c>
      <c r="C206" s="34" t="s">
        <v>540</v>
      </c>
      <c r="D206" s="33" t="s">
        <v>541</v>
      </c>
      <c r="E206" s="35" t="s">
        <v>33</v>
      </c>
      <c r="F206" s="33" t="s">
        <v>117</v>
      </c>
      <c r="G206" s="33">
        <v>60</v>
      </c>
      <c r="H206" s="36">
        <f>VLOOKUP(F206,'[1]USHA INT'!$B$5:$C$139,2,FALSE)</f>
        <v>38</v>
      </c>
      <c r="I206" s="36">
        <v>20</v>
      </c>
      <c r="J206" s="36">
        <f t="shared" si="6"/>
        <v>2300</v>
      </c>
      <c r="K206" s="37" t="s">
        <v>17</v>
      </c>
      <c r="L206" s="33" t="s">
        <v>426</v>
      </c>
    </row>
    <row r="207" spans="1:12" s="2" customFormat="1" ht="15.95" customHeight="1">
      <c r="A207" s="32">
        <f t="shared" si="7"/>
        <v>200</v>
      </c>
      <c r="B207" s="33" t="s">
        <v>526</v>
      </c>
      <c r="C207" s="34" t="s">
        <v>542</v>
      </c>
      <c r="D207" s="33" t="s">
        <v>543</v>
      </c>
      <c r="E207" s="35" t="s">
        <v>33</v>
      </c>
      <c r="F207" s="33" t="s">
        <v>117</v>
      </c>
      <c r="G207" s="33">
        <v>1</v>
      </c>
      <c r="H207" s="36">
        <f>VLOOKUP(F207,'[1]USHA INT'!$B$4:$F$139,5,FALSE)</f>
        <v>65</v>
      </c>
      <c r="I207" s="36">
        <v>20</v>
      </c>
      <c r="J207" s="36">
        <f t="shared" si="6"/>
        <v>85</v>
      </c>
      <c r="K207" s="37" t="s">
        <v>19</v>
      </c>
      <c r="L207" s="33" t="s">
        <v>426</v>
      </c>
    </row>
    <row r="208" spans="1:12" s="2" customFormat="1" ht="15.95" customHeight="1">
      <c r="A208" s="32">
        <f t="shared" si="7"/>
        <v>201</v>
      </c>
      <c r="B208" s="33" t="s">
        <v>526</v>
      </c>
      <c r="C208" s="34" t="s">
        <v>544</v>
      </c>
      <c r="D208" s="33" t="s">
        <v>545</v>
      </c>
      <c r="E208" s="35" t="s">
        <v>33</v>
      </c>
      <c r="F208" s="33" t="s">
        <v>117</v>
      </c>
      <c r="G208" s="33">
        <v>20</v>
      </c>
      <c r="H208" s="36">
        <f>VLOOKUP(F208,'[1]USHA INT'!$B$4:$D$139,3,FALSE)</f>
        <v>47</v>
      </c>
      <c r="I208" s="36">
        <v>20</v>
      </c>
      <c r="J208" s="36">
        <f t="shared" si="6"/>
        <v>960</v>
      </c>
      <c r="K208" s="37" t="s">
        <v>16</v>
      </c>
      <c r="L208" s="33" t="s">
        <v>118</v>
      </c>
    </row>
    <row r="209" spans="1:12" s="2" customFormat="1" ht="15.95" customHeight="1">
      <c r="A209" s="32">
        <f t="shared" si="7"/>
        <v>202</v>
      </c>
      <c r="B209" s="33" t="s">
        <v>526</v>
      </c>
      <c r="C209" s="34" t="s">
        <v>546</v>
      </c>
      <c r="D209" s="33" t="s">
        <v>547</v>
      </c>
      <c r="E209" s="35" t="s">
        <v>33</v>
      </c>
      <c r="F209" s="33" t="s">
        <v>117</v>
      </c>
      <c r="G209" s="33">
        <v>13</v>
      </c>
      <c r="H209" s="36">
        <f>VLOOKUP(F209,'[1]USHA INT'!$B$4:$D$139,3,FALSE)</f>
        <v>47</v>
      </c>
      <c r="I209" s="36">
        <v>20</v>
      </c>
      <c r="J209" s="36">
        <f t="shared" si="6"/>
        <v>631</v>
      </c>
      <c r="K209" s="37" t="s">
        <v>16</v>
      </c>
      <c r="L209" s="33" t="s">
        <v>118</v>
      </c>
    </row>
    <row r="210" spans="1:12" s="2" customFormat="1" ht="15.95" customHeight="1">
      <c r="A210" s="32">
        <f t="shared" si="7"/>
        <v>203</v>
      </c>
      <c r="B210" s="33" t="s">
        <v>526</v>
      </c>
      <c r="C210" s="34" t="s">
        <v>548</v>
      </c>
      <c r="D210" s="33" t="s">
        <v>549</v>
      </c>
      <c r="E210" s="35" t="s">
        <v>33</v>
      </c>
      <c r="F210" s="33" t="s">
        <v>117</v>
      </c>
      <c r="G210" s="33">
        <v>10</v>
      </c>
      <c r="H210" s="36">
        <f>VLOOKUP(F210,'[1]USHA INT'!$B$4:$D$139,3,FALSE)</f>
        <v>47</v>
      </c>
      <c r="I210" s="36">
        <v>20</v>
      </c>
      <c r="J210" s="36">
        <f t="shared" si="6"/>
        <v>490</v>
      </c>
      <c r="K210" s="37" t="s">
        <v>16</v>
      </c>
      <c r="L210" s="33" t="s">
        <v>118</v>
      </c>
    </row>
    <row r="211" spans="1:12" s="2" customFormat="1" ht="15.95" customHeight="1">
      <c r="A211" s="32">
        <f t="shared" si="7"/>
        <v>204</v>
      </c>
      <c r="B211" s="33" t="s">
        <v>526</v>
      </c>
      <c r="C211" s="34" t="s">
        <v>550</v>
      </c>
      <c r="D211" s="33" t="s">
        <v>551</v>
      </c>
      <c r="E211" s="35" t="s">
        <v>33</v>
      </c>
      <c r="F211" s="33" t="s">
        <v>117</v>
      </c>
      <c r="G211" s="33">
        <v>22</v>
      </c>
      <c r="H211" s="36">
        <f>VLOOKUP(F211,'[1]USHA INT'!$B$4:$D$139,3,FALSE)</f>
        <v>47</v>
      </c>
      <c r="I211" s="36">
        <v>20</v>
      </c>
      <c r="J211" s="36">
        <f t="shared" si="6"/>
        <v>1054</v>
      </c>
      <c r="K211" s="37" t="s">
        <v>16</v>
      </c>
      <c r="L211" s="33" t="s">
        <v>118</v>
      </c>
    </row>
    <row r="212" spans="1:12" s="2" customFormat="1" ht="15.95" customHeight="1">
      <c r="A212" s="32">
        <f t="shared" si="7"/>
        <v>205</v>
      </c>
      <c r="B212" s="33" t="s">
        <v>526</v>
      </c>
      <c r="C212" s="34" t="s">
        <v>552</v>
      </c>
      <c r="D212" s="33" t="s">
        <v>553</v>
      </c>
      <c r="E212" s="35" t="s">
        <v>33</v>
      </c>
      <c r="F212" s="33" t="s">
        <v>117</v>
      </c>
      <c r="G212" s="33">
        <v>36</v>
      </c>
      <c r="H212" s="36">
        <f>VLOOKUP(F212,'[1]USHA INT'!$B$4:$D$139,3,FALSE)</f>
        <v>47</v>
      </c>
      <c r="I212" s="36">
        <v>20</v>
      </c>
      <c r="J212" s="36">
        <f t="shared" si="6"/>
        <v>1712</v>
      </c>
      <c r="K212" s="37" t="s">
        <v>16</v>
      </c>
      <c r="L212" s="33" t="s">
        <v>118</v>
      </c>
    </row>
    <row r="213" spans="1:12" s="2" customFormat="1" ht="15.95" customHeight="1">
      <c r="A213" s="32">
        <f t="shared" si="7"/>
        <v>206</v>
      </c>
      <c r="B213" s="33" t="s">
        <v>526</v>
      </c>
      <c r="C213" s="34" t="s">
        <v>554</v>
      </c>
      <c r="D213" s="33" t="s">
        <v>555</v>
      </c>
      <c r="E213" s="35" t="s">
        <v>33</v>
      </c>
      <c r="F213" s="33" t="s">
        <v>117</v>
      </c>
      <c r="G213" s="33">
        <v>24</v>
      </c>
      <c r="H213" s="36">
        <f>VLOOKUP(F213,'[1]USHA INT'!$B$4:$D$139,3,FALSE)</f>
        <v>47</v>
      </c>
      <c r="I213" s="36">
        <v>20</v>
      </c>
      <c r="J213" s="36">
        <f t="shared" si="6"/>
        <v>1148</v>
      </c>
      <c r="K213" s="37" t="s">
        <v>16</v>
      </c>
      <c r="L213" s="33" t="s">
        <v>118</v>
      </c>
    </row>
    <row r="214" spans="1:12" s="2" customFormat="1" ht="15.95" customHeight="1">
      <c r="A214" s="32">
        <f t="shared" si="7"/>
        <v>207</v>
      </c>
      <c r="B214" s="33" t="s">
        <v>526</v>
      </c>
      <c r="C214" s="34" t="s">
        <v>556</v>
      </c>
      <c r="D214" s="33" t="s">
        <v>557</v>
      </c>
      <c r="E214" s="35" t="s">
        <v>33</v>
      </c>
      <c r="F214" s="33" t="s">
        <v>117</v>
      </c>
      <c r="G214" s="33">
        <v>44</v>
      </c>
      <c r="H214" s="36">
        <f>VLOOKUP(F214,'[1]USHA INT'!$B$4:$D$139,3,FALSE)</f>
        <v>47</v>
      </c>
      <c r="I214" s="36">
        <v>20</v>
      </c>
      <c r="J214" s="36">
        <f t="shared" si="6"/>
        <v>2088</v>
      </c>
      <c r="K214" s="37" t="s">
        <v>16</v>
      </c>
      <c r="L214" s="33" t="s">
        <v>118</v>
      </c>
    </row>
    <row r="215" spans="1:12" s="2" customFormat="1" ht="15.95" customHeight="1">
      <c r="A215" s="32">
        <f t="shared" si="7"/>
        <v>208</v>
      </c>
      <c r="B215" s="33" t="s">
        <v>526</v>
      </c>
      <c r="C215" s="34" t="s">
        <v>558</v>
      </c>
      <c r="D215" s="33" t="s">
        <v>559</v>
      </c>
      <c r="E215" s="35" t="s">
        <v>33</v>
      </c>
      <c r="F215" s="33" t="s">
        <v>117</v>
      </c>
      <c r="G215" s="33">
        <v>2</v>
      </c>
      <c r="H215" s="36">
        <f>VLOOKUP(F215,'[1]USHA INT'!$B$4:$D$139,3,FALSE)</f>
        <v>47</v>
      </c>
      <c r="I215" s="36">
        <v>20</v>
      </c>
      <c r="J215" s="36">
        <f t="shared" si="6"/>
        <v>114</v>
      </c>
      <c r="K215" s="37" t="s">
        <v>16</v>
      </c>
      <c r="L215" s="33" t="s">
        <v>118</v>
      </c>
    </row>
    <row r="216" spans="1:12" s="2" customFormat="1" ht="15.95" customHeight="1">
      <c r="A216" s="32">
        <f t="shared" si="7"/>
        <v>209</v>
      </c>
      <c r="B216" s="33" t="s">
        <v>526</v>
      </c>
      <c r="C216" s="34" t="s">
        <v>560</v>
      </c>
      <c r="D216" s="33" t="s">
        <v>561</v>
      </c>
      <c r="E216" s="35" t="s">
        <v>33</v>
      </c>
      <c r="F216" s="33" t="s">
        <v>38</v>
      </c>
      <c r="G216" s="33">
        <v>3</v>
      </c>
      <c r="H216" s="36">
        <f>VLOOKUP(F216,'[1]USHA INT'!$B$5:$C$139,2,FALSE)</f>
        <v>45</v>
      </c>
      <c r="I216" s="36">
        <v>20</v>
      </c>
      <c r="J216" s="36">
        <f t="shared" si="6"/>
        <v>155</v>
      </c>
      <c r="K216" s="37" t="s">
        <v>17</v>
      </c>
      <c r="L216" s="33" t="s">
        <v>562</v>
      </c>
    </row>
    <row r="217" spans="1:12" s="2" customFormat="1" ht="15.95" customHeight="1">
      <c r="A217" s="32">
        <f t="shared" si="7"/>
        <v>210</v>
      </c>
      <c r="B217" s="33" t="s">
        <v>526</v>
      </c>
      <c r="C217" s="34" t="s">
        <v>563</v>
      </c>
      <c r="D217" s="33" t="s">
        <v>564</v>
      </c>
      <c r="E217" s="35" t="s">
        <v>33</v>
      </c>
      <c r="F217" s="33" t="s">
        <v>565</v>
      </c>
      <c r="G217" s="33">
        <v>4</v>
      </c>
      <c r="H217" s="36">
        <f>VLOOKUP(F217,'[1]USHA INT'!$B$4:$D$139,3,FALSE)</f>
        <v>60</v>
      </c>
      <c r="I217" s="36">
        <v>20</v>
      </c>
      <c r="J217" s="36">
        <f t="shared" si="6"/>
        <v>260</v>
      </c>
      <c r="K217" s="37" t="s">
        <v>16</v>
      </c>
      <c r="L217" s="33" t="s">
        <v>566</v>
      </c>
    </row>
    <row r="218" spans="1:12" s="2" customFormat="1" ht="15.95" customHeight="1">
      <c r="A218" s="32">
        <f t="shared" si="7"/>
        <v>211</v>
      </c>
      <c r="B218" s="33" t="s">
        <v>526</v>
      </c>
      <c r="C218" s="34" t="s">
        <v>567</v>
      </c>
      <c r="D218" s="33" t="s">
        <v>568</v>
      </c>
      <c r="E218" s="35" t="s">
        <v>33</v>
      </c>
      <c r="F218" s="33" t="s">
        <v>565</v>
      </c>
      <c r="G218" s="33">
        <v>8</v>
      </c>
      <c r="H218" s="36">
        <f>VLOOKUP(F218,'[1]USHA INT'!$B$4:$D$139,3,FALSE)</f>
        <v>60</v>
      </c>
      <c r="I218" s="36">
        <v>20</v>
      </c>
      <c r="J218" s="36">
        <f t="shared" si="6"/>
        <v>500</v>
      </c>
      <c r="K218" s="37" t="s">
        <v>16</v>
      </c>
      <c r="L218" s="33" t="s">
        <v>566</v>
      </c>
    </row>
    <row r="219" spans="1:12" s="2" customFormat="1" ht="15.95" customHeight="1">
      <c r="A219" s="32">
        <f t="shared" si="7"/>
        <v>212</v>
      </c>
      <c r="B219" s="33" t="s">
        <v>526</v>
      </c>
      <c r="C219" s="34" t="s">
        <v>569</v>
      </c>
      <c r="D219" s="33" t="s">
        <v>570</v>
      </c>
      <c r="E219" s="35" t="s">
        <v>33</v>
      </c>
      <c r="F219" s="33" t="s">
        <v>565</v>
      </c>
      <c r="G219" s="33">
        <v>8</v>
      </c>
      <c r="H219" s="36">
        <f>VLOOKUP(F219,'[1]USHA INT'!$B$4:$D$139,3,FALSE)</f>
        <v>60</v>
      </c>
      <c r="I219" s="36">
        <v>20</v>
      </c>
      <c r="J219" s="36">
        <f t="shared" si="6"/>
        <v>500</v>
      </c>
      <c r="K219" s="37" t="s">
        <v>16</v>
      </c>
      <c r="L219" s="33" t="s">
        <v>566</v>
      </c>
    </row>
    <row r="220" spans="1:12" s="2" customFormat="1" ht="15.95" customHeight="1">
      <c r="A220" s="32">
        <f t="shared" si="7"/>
        <v>213</v>
      </c>
      <c r="B220" s="33" t="s">
        <v>526</v>
      </c>
      <c r="C220" s="34" t="s">
        <v>571</v>
      </c>
      <c r="D220" s="33" t="s">
        <v>572</v>
      </c>
      <c r="E220" s="35" t="s">
        <v>33</v>
      </c>
      <c r="F220" s="33" t="s">
        <v>565</v>
      </c>
      <c r="G220" s="33">
        <v>3</v>
      </c>
      <c r="H220" s="36">
        <f>VLOOKUP(F220,'[1]USHA INT'!$B$4:$D$139,3,FALSE)</f>
        <v>60</v>
      </c>
      <c r="I220" s="36">
        <v>20</v>
      </c>
      <c r="J220" s="36">
        <f t="shared" si="6"/>
        <v>200</v>
      </c>
      <c r="K220" s="37" t="s">
        <v>16</v>
      </c>
      <c r="L220" s="33" t="s">
        <v>566</v>
      </c>
    </row>
    <row r="221" spans="1:12" s="2" customFormat="1" ht="15.95" customHeight="1">
      <c r="A221" s="32">
        <f t="shared" si="7"/>
        <v>214</v>
      </c>
      <c r="B221" s="33" t="s">
        <v>526</v>
      </c>
      <c r="C221" s="34" t="s">
        <v>573</v>
      </c>
      <c r="D221" s="33" t="s">
        <v>574</v>
      </c>
      <c r="E221" s="35" t="s">
        <v>33</v>
      </c>
      <c r="F221" s="33" t="s">
        <v>565</v>
      </c>
      <c r="G221" s="33">
        <v>4</v>
      </c>
      <c r="H221" s="36">
        <f>VLOOKUP(F221,'[1]USHA INT'!$B$4:$D$139,3,FALSE)</f>
        <v>60</v>
      </c>
      <c r="I221" s="36">
        <v>20</v>
      </c>
      <c r="J221" s="36">
        <f t="shared" si="6"/>
        <v>260</v>
      </c>
      <c r="K221" s="37" t="s">
        <v>16</v>
      </c>
      <c r="L221" s="33" t="s">
        <v>566</v>
      </c>
    </row>
    <row r="222" spans="1:12" s="2" customFormat="1" ht="15.95" customHeight="1">
      <c r="A222" s="32">
        <f t="shared" si="7"/>
        <v>215</v>
      </c>
      <c r="B222" s="33" t="s">
        <v>526</v>
      </c>
      <c r="C222" s="34" t="s">
        <v>575</v>
      </c>
      <c r="D222" s="33" t="s">
        <v>576</v>
      </c>
      <c r="E222" s="35" t="s">
        <v>33</v>
      </c>
      <c r="F222" s="33" t="s">
        <v>44</v>
      </c>
      <c r="G222" s="33">
        <v>10</v>
      </c>
      <c r="H222" s="36">
        <f>VLOOKUP(F222,'[1]USHA INT'!$B$4:$F$139,5,FALSE)</f>
        <v>70</v>
      </c>
      <c r="I222" s="36">
        <v>20</v>
      </c>
      <c r="J222" s="36">
        <f t="shared" si="6"/>
        <v>720</v>
      </c>
      <c r="K222" s="37" t="s">
        <v>19</v>
      </c>
      <c r="L222" s="33" t="s">
        <v>87</v>
      </c>
    </row>
    <row r="223" spans="1:12" s="2" customFormat="1" ht="15.95" customHeight="1">
      <c r="A223" s="32">
        <f t="shared" si="7"/>
        <v>216</v>
      </c>
      <c r="B223" s="33" t="s">
        <v>526</v>
      </c>
      <c r="C223" s="34" t="s">
        <v>577</v>
      </c>
      <c r="D223" s="33" t="s">
        <v>528</v>
      </c>
      <c r="E223" s="35" t="s">
        <v>33</v>
      </c>
      <c r="F223" s="33" t="s">
        <v>21</v>
      </c>
      <c r="G223" s="33">
        <v>1</v>
      </c>
      <c r="H223" s="36">
        <f>VLOOKUP(F223,'[1]USHA INT'!$B$5:$C$139,2,FALSE)</f>
        <v>38</v>
      </c>
      <c r="I223" s="36">
        <v>20</v>
      </c>
      <c r="J223" s="36">
        <f t="shared" si="6"/>
        <v>58</v>
      </c>
      <c r="K223" s="37" t="s">
        <v>17</v>
      </c>
      <c r="L223" s="33" t="s">
        <v>185</v>
      </c>
    </row>
    <row r="224" spans="1:12" s="2" customFormat="1" ht="15.95" customHeight="1">
      <c r="A224" s="32">
        <f t="shared" si="7"/>
        <v>217</v>
      </c>
      <c r="B224" s="33" t="s">
        <v>526</v>
      </c>
      <c r="C224" s="34" t="s">
        <v>578</v>
      </c>
      <c r="D224" s="33" t="s">
        <v>579</v>
      </c>
      <c r="E224" s="35" t="s">
        <v>33</v>
      </c>
      <c r="F224" s="33" t="s">
        <v>27</v>
      </c>
      <c r="G224" s="33">
        <v>1</v>
      </c>
      <c r="H224" s="36">
        <f>VLOOKUP(F224,'[1]USHA INT'!$B$4:$F$139,5,FALSE)</f>
        <v>65</v>
      </c>
      <c r="I224" s="36">
        <v>20</v>
      </c>
      <c r="J224" s="36">
        <f t="shared" si="6"/>
        <v>85</v>
      </c>
      <c r="K224" s="37" t="s">
        <v>19</v>
      </c>
      <c r="L224" s="33" t="s">
        <v>580</v>
      </c>
    </row>
    <row r="225" spans="1:12" s="2" customFormat="1" ht="15.95" customHeight="1">
      <c r="A225" s="32">
        <f t="shared" si="7"/>
        <v>218</v>
      </c>
      <c r="B225" s="33" t="s">
        <v>526</v>
      </c>
      <c r="C225" s="34" t="s">
        <v>581</v>
      </c>
      <c r="D225" s="33" t="s">
        <v>582</v>
      </c>
      <c r="E225" s="35" t="s">
        <v>33</v>
      </c>
      <c r="F225" s="33" t="s">
        <v>31</v>
      </c>
      <c r="G225" s="33">
        <v>4</v>
      </c>
      <c r="H225" s="36">
        <f>VLOOKUP(F225,'[1]USHA INT'!$B$5:$C$139,2,FALSE)</f>
        <v>38</v>
      </c>
      <c r="I225" s="36">
        <v>20</v>
      </c>
      <c r="J225" s="36">
        <f t="shared" si="6"/>
        <v>172</v>
      </c>
      <c r="K225" s="37" t="s">
        <v>17</v>
      </c>
      <c r="L225" s="33" t="s">
        <v>103</v>
      </c>
    </row>
    <row r="226" spans="1:12" s="2" customFormat="1" ht="15.95" customHeight="1">
      <c r="A226" s="32">
        <f t="shared" si="7"/>
        <v>219</v>
      </c>
      <c r="B226" s="33" t="s">
        <v>526</v>
      </c>
      <c r="C226" s="34" t="s">
        <v>583</v>
      </c>
      <c r="D226" s="33" t="s">
        <v>584</v>
      </c>
      <c r="E226" s="35" t="s">
        <v>33</v>
      </c>
      <c r="F226" s="33" t="s">
        <v>28</v>
      </c>
      <c r="G226" s="33">
        <v>1</v>
      </c>
      <c r="H226" s="36">
        <f>VLOOKUP(F226,'[1]USHA INT'!$B$4:$D$139,3,FALSE)</f>
        <v>38</v>
      </c>
      <c r="I226" s="36">
        <v>20</v>
      </c>
      <c r="J226" s="36">
        <f t="shared" si="6"/>
        <v>58</v>
      </c>
      <c r="K226" s="37" t="s">
        <v>16</v>
      </c>
      <c r="L226" s="33" t="s">
        <v>209</v>
      </c>
    </row>
    <row r="227" spans="1:12" s="2" customFormat="1" ht="15.95" customHeight="1">
      <c r="A227" s="32">
        <f t="shared" si="7"/>
        <v>220</v>
      </c>
      <c r="B227" s="33" t="s">
        <v>505</v>
      </c>
      <c r="C227" s="34" t="s">
        <v>585</v>
      </c>
      <c r="D227" s="33" t="s">
        <v>586</v>
      </c>
      <c r="E227" s="35" t="s">
        <v>33</v>
      </c>
      <c r="F227" s="33" t="s">
        <v>21</v>
      </c>
      <c r="G227" s="33">
        <v>20</v>
      </c>
      <c r="H227" s="36">
        <f>VLOOKUP(F227,'[1]USHA INT'!$B$5:$C$139,2,FALSE)</f>
        <v>38</v>
      </c>
      <c r="I227" s="36">
        <v>20</v>
      </c>
      <c r="J227" s="36">
        <f t="shared" si="6"/>
        <v>780</v>
      </c>
      <c r="K227" s="37" t="s">
        <v>17</v>
      </c>
      <c r="L227" s="33" t="s">
        <v>185</v>
      </c>
    </row>
    <row r="228" spans="1:12" s="2" customFormat="1" ht="15.95" customHeight="1">
      <c r="A228" s="32">
        <f t="shared" si="7"/>
        <v>221</v>
      </c>
      <c r="B228" s="33" t="s">
        <v>505</v>
      </c>
      <c r="C228" s="34" t="s">
        <v>587</v>
      </c>
      <c r="D228" s="33" t="s">
        <v>588</v>
      </c>
      <c r="E228" s="35" t="s">
        <v>33</v>
      </c>
      <c r="F228" s="33" t="s">
        <v>21</v>
      </c>
      <c r="G228" s="33">
        <v>4</v>
      </c>
      <c r="H228" s="36">
        <f>VLOOKUP(F228,'[1]USHA INT'!$B$4:$F$139,5,FALSE)</f>
        <v>65</v>
      </c>
      <c r="I228" s="36">
        <v>20</v>
      </c>
      <c r="J228" s="36">
        <f t="shared" si="6"/>
        <v>280</v>
      </c>
      <c r="K228" s="37" t="s">
        <v>19</v>
      </c>
      <c r="L228" s="33" t="s">
        <v>448</v>
      </c>
    </row>
    <row r="229" spans="1:12" s="2" customFormat="1" ht="15.95" customHeight="1">
      <c r="A229" s="32">
        <f t="shared" si="7"/>
        <v>222</v>
      </c>
      <c r="B229" s="33" t="s">
        <v>505</v>
      </c>
      <c r="C229" s="34" t="s">
        <v>589</v>
      </c>
      <c r="D229" s="33" t="s">
        <v>590</v>
      </c>
      <c r="E229" s="35" t="s">
        <v>33</v>
      </c>
      <c r="F229" s="33" t="s">
        <v>21</v>
      </c>
      <c r="G229" s="33">
        <v>2</v>
      </c>
      <c r="H229" s="36">
        <f>VLOOKUP(F229,'[1]USHA INT'!$B$4:$F$139,5,FALSE)</f>
        <v>65</v>
      </c>
      <c r="I229" s="36">
        <v>20</v>
      </c>
      <c r="J229" s="36">
        <f t="shared" si="6"/>
        <v>150</v>
      </c>
      <c r="K229" s="37" t="s">
        <v>19</v>
      </c>
      <c r="L229" s="33" t="s">
        <v>448</v>
      </c>
    </row>
    <row r="230" spans="1:12" s="2" customFormat="1" ht="15.95" customHeight="1">
      <c r="A230" s="32">
        <f t="shared" si="7"/>
        <v>223</v>
      </c>
      <c r="B230" s="33" t="s">
        <v>505</v>
      </c>
      <c r="C230" s="34" t="s">
        <v>591</v>
      </c>
      <c r="D230" s="33" t="s">
        <v>592</v>
      </c>
      <c r="E230" s="35" t="s">
        <v>33</v>
      </c>
      <c r="F230" s="33" t="s">
        <v>21</v>
      </c>
      <c r="G230" s="33">
        <v>3</v>
      </c>
      <c r="H230" s="36">
        <f>VLOOKUP(F230,'[1]USHA INT'!$B$4:$F$139,5,FALSE)</f>
        <v>65</v>
      </c>
      <c r="I230" s="36">
        <v>20</v>
      </c>
      <c r="J230" s="36">
        <f t="shared" si="6"/>
        <v>215</v>
      </c>
      <c r="K230" s="37" t="s">
        <v>19</v>
      </c>
      <c r="L230" s="33" t="s">
        <v>448</v>
      </c>
    </row>
    <row r="231" spans="1:12" s="2" customFormat="1" ht="15.95" customHeight="1">
      <c r="A231" s="32">
        <f t="shared" si="7"/>
        <v>224</v>
      </c>
      <c r="B231" s="33" t="s">
        <v>505</v>
      </c>
      <c r="C231" s="34" t="s">
        <v>593</v>
      </c>
      <c r="D231" s="33" t="s">
        <v>594</v>
      </c>
      <c r="E231" s="35" t="s">
        <v>33</v>
      </c>
      <c r="F231" s="33" t="s">
        <v>44</v>
      </c>
      <c r="G231" s="33">
        <v>3</v>
      </c>
      <c r="H231" s="36">
        <f>VLOOKUP(F231,'[1]USHA INT'!$B$4:$D$139,3,FALSE)</f>
        <v>38</v>
      </c>
      <c r="I231" s="36">
        <v>20</v>
      </c>
      <c r="J231" s="36">
        <f t="shared" si="6"/>
        <v>134</v>
      </c>
      <c r="K231" s="37" t="s">
        <v>16</v>
      </c>
      <c r="L231" s="33" t="s">
        <v>595</v>
      </c>
    </row>
    <row r="232" spans="1:12" s="2" customFormat="1" ht="15.95" customHeight="1">
      <c r="A232" s="32">
        <f t="shared" si="7"/>
        <v>225</v>
      </c>
      <c r="B232" s="33" t="s">
        <v>505</v>
      </c>
      <c r="C232" s="34" t="s">
        <v>596</v>
      </c>
      <c r="D232" s="33" t="s">
        <v>597</v>
      </c>
      <c r="E232" s="35" t="s">
        <v>33</v>
      </c>
      <c r="F232" s="33" t="s">
        <v>25</v>
      </c>
      <c r="G232" s="33">
        <v>5</v>
      </c>
      <c r="H232" s="36">
        <f>VLOOKUP(F232,'[1]USHA INT'!$B$4:$F$139,5,FALSE)</f>
        <v>70</v>
      </c>
      <c r="I232" s="36">
        <v>20</v>
      </c>
      <c r="J232" s="36">
        <f t="shared" si="6"/>
        <v>370</v>
      </c>
      <c r="K232" s="37" t="s">
        <v>19</v>
      </c>
      <c r="L232" s="33" t="s">
        <v>57</v>
      </c>
    </row>
    <row r="233" spans="1:12" s="2" customFormat="1" ht="15.95" customHeight="1">
      <c r="A233" s="32">
        <f t="shared" si="7"/>
        <v>226</v>
      </c>
      <c r="B233" s="33" t="s">
        <v>505</v>
      </c>
      <c r="C233" s="34" t="s">
        <v>598</v>
      </c>
      <c r="D233" s="33" t="s">
        <v>599</v>
      </c>
      <c r="E233" s="35" t="s">
        <v>33</v>
      </c>
      <c r="F233" s="33" t="s">
        <v>44</v>
      </c>
      <c r="G233" s="33">
        <v>8</v>
      </c>
      <c r="H233" s="36">
        <f>VLOOKUP(F233,'[1]USHA INT'!$B$4:$D$139,3,FALSE)</f>
        <v>38</v>
      </c>
      <c r="I233" s="36">
        <v>20</v>
      </c>
      <c r="J233" s="36">
        <f t="shared" si="6"/>
        <v>324</v>
      </c>
      <c r="K233" s="37" t="s">
        <v>16</v>
      </c>
      <c r="L233" s="33" t="s">
        <v>600</v>
      </c>
    </row>
    <row r="234" spans="1:12" s="2" customFormat="1" ht="15.95" customHeight="1">
      <c r="A234" s="32">
        <f t="shared" si="7"/>
        <v>227</v>
      </c>
      <c r="B234" s="33" t="s">
        <v>505</v>
      </c>
      <c r="C234" s="34" t="s">
        <v>601</v>
      </c>
      <c r="D234" s="33" t="s">
        <v>602</v>
      </c>
      <c r="E234" s="35" t="s">
        <v>33</v>
      </c>
      <c r="F234" s="33" t="s">
        <v>44</v>
      </c>
      <c r="G234" s="33">
        <v>18</v>
      </c>
      <c r="H234" s="36">
        <f>VLOOKUP(F234,'[1]USHA INT'!$B$4:$D$139,3,FALSE)</f>
        <v>38</v>
      </c>
      <c r="I234" s="36">
        <v>20</v>
      </c>
      <c r="J234" s="36">
        <f t="shared" si="6"/>
        <v>704</v>
      </c>
      <c r="K234" s="37" t="s">
        <v>16</v>
      </c>
      <c r="L234" s="33" t="s">
        <v>600</v>
      </c>
    </row>
    <row r="235" spans="1:12" s="2" customFormat="1" ht="15.95" customHeight="1">
      <c r="A235" s="32">
        <f t="shared" si="7"/>
        <v>228</v>
      </c>
      <c r="B235" s="33" t="s">
        <v>505</v>
      </c>
      <c r="C235" s="34" t="s">
        <v>603</v>
      </c>
      <c r="D235" s="33" t="s">
        <v>604</v>
      </c>
      <c r="E235" s="35" t="s">
        <v>33</v>
      </c>
      <c r="F235" s="33" t="s">
        <v>44</v>
      </c>
      <c r="G235" s="33">
        <v>2</v>
      </c>
      <c r="H235" s="36">
        <f>VLOOKUP(F235,'[1]USHA INT'!$B$4:$D$139,3,FALSE)</f>
        <v>38</v>
      </c>
      <c r="I235" s="36">
        <v>20</v>
      </c>
      <c r="J235" s="36">
        <f t="shared" si="6"/>
        <v>96</v>
      </c>
      <c r="K235" s="37" t="s">
        <v>16</v>
      </c>
      <c r="L235" s="33" t="s">
        <v>600</v>
      </c>
    </row>
    <row r="236" spans="1:12" s="2" customFormat="1" ht="15.95" customHeight="1">
      <c r="A236" s="32">
        <f t="shared" si="7"/>
        <v>229</v>
      </c>
      <c r="B236" s="33" t="s">
        <v>505</v>
      </c>
      <c r="C236" s="34" t="s">
        <v>605</v>
      </c>
      <c r="D236" s="33" t="s">
        <v>606</v>
      </c>
      <c r="E236" s="35" t="s">
        <v>33</v>
      </c>
      <c r="F236" s="33" t="s">
        <v>35</v>
      </c>
      <c r="G236" s="33">
        <v>20</v>
      </c>
      <c r="H236" s="36">
        <f>VLOOKUP(F236,'[1]USHA INT'!$B$5:$C$139,2,FALSE)</f>
        <v>38</v>
      </c>
      <c r="I236" s="36">
        <v>20</v>
      </c>
      <c r="J236" s="36">
        <f t="shared" si="6"/>
        <v>780</v>
      </c>
      <c r="K236" s="37" t="s">
        <v>17</v>
      </c>
      <c r="L236" s="33" t="s">
        <v>195</v>
      </c>
    </row>
    <row r="237" spans="1:12" s="2" customFormat="1" ht="15.95" customHeight="1">
      <c r="A237" s="32">
        <f t="shared" si="7"/>
        <v>230</v>
      </c>
      <c r="B237" s="33" t="s">
        <v>505</v>
      </c>
      <c r="C237" s="34" t="s">
        <v>607</v>
      </c>
      <c r="D237" s="33" t="s">
        <v>608</v>
      </c>
      <c r="E237" s="35" t="s">
        <v>33</v>
      </c>
      <c r="F237" s="35" t="s">
        <v>177</v>
      </c>
      <c r="G237" s="33">
        <v>12</v>
      </c>
      <c r="H237" s="36">
        <f>VLOOKUP(F237,'[1]USHA INT'!$B$4:$F$139,5,FALSE)</f>
        <v>66</v>
      </c>
      <c r="I237" s="36">
        <v>20</v>
      </c>
      <c r="J237" s="36">
        <f t="shared" si="6"/>
        <v>812</v>
      </c>
      <c r="K237" s="37" t="s">
        <v>19</v>
      </c>
      <c r="L237" s="33" t="s">
        <v>178</v>
      </c>
    </row>
    <row r="238" spans="1:12" s="2" customFormat="1" ht="15.95" customHeight="1">
      <c r="A238" s="32">
        <f t="shared" si="7"/>
        <v>231</v>
      </c>
      <c r="B238" s="33" t="s">
        <v>505</v>
      </c>
      <c r="C238" s="34" t="s">
        <v>609</v>
      </c>
      <c r="D238" s="33" t="s">
        <v>610</v>
      </c>
      <c r="E238" s="35" t="s">
        <v>33</v>
      </c>
      <c r="F238" s="33" t="s">
        <v>25</v>
      </c>
      <c r="G238" s="33">
        <v>8</v>
      </c>
      <c r="H238" s="36">
        <f>VLOOKUP(F238,'[1]USHA INT'!$B$4:$D$139,3,FALSE)</f>
        <v>41</v>
      </c>
      <c r="I238" s="36">
        <v>20</v>
      </c>
      <c r="J238" s="36">
        <f t="shared" si="6"/>
        <v>348</v>
      </c>
      <c r="K238" s="37" t="s">
        <v>16</v>
      </c>
      <c r="L238" s="33" t="s">
        <v>57</v>
      </c>
    </row>
    <row r="239" spans="1:12" s="2" customFormat="1" ht="15.95" customHeight="1">
      <c r="A239" s="32">
        <f t="shared" si="7"/>
        <v>232</v>
      </c>
      <c r="B239" s="33" t="s">
        <v>505</v>
      </c>
      <c r="C239" s="34" t="s">
        <v>611</v>
      </c>
      <c r="D239" s="33" t="s">
        <v>612</v>
      </c>
      <c r="E239" s="35" t="s">
        <v>33</v>
      </c>
      <c r="F239" s="33" t="s">
        <v>25</v>
      </c>
      <c r="G239" s="33">
        <v>4</v>
      </c>
      <c r="H239" s="36">
        <f>VLOOKUP(F239,'[1]USHA INT'!$B$4:$D$139,3,FALSE)</f>
        <v>41</v>
      </c>
      <c r="I239" s="36">
        <v>20</v>
      </c>
      <c r="J239" s="36">
        <f t="shared" si="6"/>
        <v>184</v>
      </c>
      <c r="K239" s="37" t="s">
        <v>16</v>
      </c>
      <c r="L239" s="33" t="s">
        <v>57</v>
      </c>
    </row>
    <row r="240" spans="1:12" s="2" customFormat="1" ht="15.95" customHeight="1">
      <c r="A240" s="32">
        <f t="shared" si="7"/>
        <v>233</v>
      </c>
      <c r="B240" s="33" t="s">
        <v>505</v>
      </c>
      <c r="C240" s="34" t="s">
        <v>613</v>
      </c>
      <c r="D240" s="33" t="s">
        <v>614</v>
      </c>
      <c r="E240" s="35" t="s">
        <v>33</v>
      </c>
      <c r="F240" s="33" t="s">
        <v>31</v>
      </c>
      <c r="G240" s="33">
        <v>22</v>
      </c>
      <c r="H240" s="36">
        <f>VLOOKUP(F240,'[1]USHA INT'!$B$4:$F$139,5,FALSE)</f>
        <v>65</v>
      </c>
      <c r="I240" s="36">
        <v>20</v>
      </c>
      <c r="J240" s="36">
        <f t="shared" si="6"/>
        <v>1450</v>
      </c>
      <c r="K240" s="37" t="s">
        <v>19</v>
      </c>
      <c r="L240" s="33" t="s">
        <v>165</v>
      </c>
    </row>
    <row r="241" spans="1:12" s="2" customFormat="1" ht="15.95" customHeight="1">
      <c r="A241" s="32">
        <f t="shared" si="7"/>
        <v>234</v>
      </c>
      <c r="B241" s="33" t="s">
        <v>526</v>
      </c>
      <c r="C241" s="34" t="s">
        <v>615</v>
      </c>
      <c r="D241" s="33" t="s">
        <v>616</v>
      </c>
      <c r="E241" s="35" t="s">
        <v>33</v>
      </c>
      <c r="F241" s="33" t="s">
        <v>31</v>
      </c>
      <c r="G241" s="33">
        <v>66</v>
      </c>
      <c r="H241" s="36">
        <f>VLOOKUP(F241,'[1]USHA INT'!$B$5:$C$139,2,FALSE)</f>
        <v>38</v>
      </c>
      <c r="I241" s="36">
        <v>20</v>
      </c>
      <c r="J241" s="36">
        <f t="shared" si="6"/>
        <v>2528</v>
      </c>
      <c r="K241" s="37" t="s">
        <v>17</v>
      </c>
      <c r="L241" s="33" t="s">
        <v>165</v>
      </c>
    </row>
    <row r="242" spans="1:12" s="2" customFormat="1" ht="15.95" customHeight="1">
      <c r="A242" s="32">
        <f t="shared" si="7"/>
        <v>235</v>
      </c>
      <c r="B242" s="33" t="s">
        <v>526</v>
      </c>
      <c r="C242" s="34" t="s">
        <v>617</v>
      </c>
      <c r="D242" s="33" t="s">
        <v>618</v>
      </c>
      <c r="E242" s="35" t="s">
        <v>33</v>
      </c>
      <c r="F242" s="33" t="s">
        <v>31</v>
      </c>
      <c r="G242" s="33">
        <v>39</v>
      </c>
      <c r="H242" s="36">
        <f>VLOOKUP(F242,'[1]USHA INT'!$B$5:$C$139,2,FALSE)</f>
        <v>38</v>
      </c>
      <c r="I242" s="36">
        <v>20</v>
      </c>
      <c r="J242" s="36">
        <f t="shared" si="6"/>
        <v>1502</v>
      </c>
      <c r="K242" s="37" t="s">
        <v>17</v>
      </c>
      <c r="L242" s="33" t="s">
        <v>165</v>
      </c>
    </row>
    <row r="243" spans="1:12" s="2" customFormat="1" ht="15.95" customHeight="1">
      <c r="A243" s="32">
        <f t="shared" si="7"/>
        <v>236</v>
      </c>
      <c r="B243" s="33" t="s">
        <v>526</v>
      </c>
      <c r="C243" s="34" t="s">
        <v>619</v>
      </c>
      <c r="D243" s="33" t="s">
        <v>620</v>
      </c>
      <c r="E243" s="35" t="s">
        <v>33</v>
      </c>
      <c r="F243" s="33" t="s">
        <v>31</v>
      </c>
      <c r="G243" s="33">
        <v>8</v>
      </c>
      <c r="H243" s="36">
        <f>VLOOKUP(F243,'[1]USHA INT'!$B$4:$F$139,5,FALSE)</f>
        <v>65</v>
      </c>
      <c r="I243" s="36">
        <v>20</v>
      </c>
      <c r="J243" s="36">
        <f t="shared" si="6"/>
        <v>540</v>
      </c>
      <c r="K243" s="37" t="s">
        <v>19</v>
      </c>
      <c r="L243" s="33" t="s">
        <v>165</v>
      </c>
    </row>
    <row r="244" spans="1:12" s="2" customFormat="1" ht="15.95" customHeight="1">
      <c r="A244" s="32">
        <f t="shared" si="7"/>
        <v>237</v>
      </c>
      <c r="B244" s="33" t="s">
        <v>526</v>
      </c>
      <c r="C244" s="34" t="s">
        <v>621</v>
      </c>
      <c r="D244" s="33" t="s">
        <v>622</v>
      </c>
      <c r="E244" s="35" t="s">
        <v>33</v>
      </c>
      <c r="F244" s="33" t="s">
        <v>28</v>
      </c>
      <c r="G244" s="33">
        <v>27</v>
      </c>
      <c r="H244" s="36">
        <f>VLOOKUP(F244,'[1]USHA INT'!$B$5:$C$139,2,FALSE)</f>
        <v>38</v>
      </c>
      <c r="I244" s="36">
        <v>20</v>
      </c>
      <c r="J244" s="36">
        <f t="shared" si="6"/>
        <v>1046</v>
      </c>
      <c r="K244" s="37" t="s">
        <v>17</v>
      </c>
      <c r="L244" s="33" t="s">
        <v>192</v>
      </c>
    </row>
    <row r="245" spans="1:12" s="2" customFormat="1" ht="15.95" customHeight="1">
      <c r="A245" s="32">
        <f t="shared" si="7"/>
        <v>238</v>
      </c>
      <c r="B245" s="33" t="s">
        <v>526</v>
      </c>
      <c r="C245" s="34" t="s">
        <v>623</v>
      </c>
      <c r="D245" s="33" t="s">
        <v>624</v>
      </c>
      <c r="E245" s="35" t="s">
        <v>33</v>
      </c>
      <c r="F245" s="33" t="s">
        <v>28</v>
      </c>
      <c r="G245" s="33">
        <v>4</v>
      </c>
      <c r="H245" s="36">
        <f>VLOOKUP(F245,'[1]USHA INT'!$B$5:$C$139,2,FALSE)</f>
        <v>38</v>
      </c>
      <c r="I245" s="36">
        <v>20</v>
      </c>
      <c r="J245" s="36">
        <f t="shared" si="6"/>
        <v>172</v>
      </c>
      <c r="K245" s="37" t="s">
        <v>17</v>
      </c>
      <c r="L245" s="33" t="s">
        <v>192</v>
      </c>
    </row>
    <row r="246" spans="1:12" s="2" customFormat="1" ht="15.95" customHeight="1">
      <c r="A246" s="32">
        <f t="shared" si="7"/>
        <v>239</v>
      </c>
      <c r="B246" s="33" t="s">
        <v>526</v>
      </c>
      <c r="C246" s="34" t="s">
        <v>625</v>
      </c>
      <c r="D246" s="33" t="s">
        <v>626</v>
      </c>
      <c r="E246" s="35" t="s">
        <v>33</v>
      </c>
      <c r="F246" s="33" t="s">
        <v>31</v>
      </c>
      <c r="G246" s="33">
        <v>4</v>
      </c>
      <c r="H246" s="36">
        <f>VLOOKUP(F246,'[1]USHA INT'!$B$5:$C$139,2,FALSE)</f>
        <v>38</v>
      </c>
      <c r="I246" s="36">
        <v>20</v>
      </c>
      <c r="J246" s="36">
        <f t="shared" si="6"/>
        <v>172</v>
      </c>
      <c r="K246" s="37" t="s">
        <v>17</v>
      </c>
      <c r="L246" s="33" t="s">
        <v>165</v>
      </c>
    </row>
    <row r="247" spans="1:12" s="2" customFormat="1" ht="15.95" customHeight="1">
      <c r="A247" s="32">
        <f t="shared" si="7"/>
        <v>240</v>
      </c>
      <c r="B247" s="33" t="s">
        <v>526</v>
      </c>
      <c r="C247" s="34" t="s">
        <v>627</v>
      </c>
      <c r="D247" s="33" t="s">
        <v>628</v>
      </c>
      <c r="E247" s="35" t="s">
        <v>33</v>
      </c>
      <c r="F247" s="33" t="s">
        <v>46</v>
      </c>
      <c r="G247" s="33">
        <v>7</v>
      </c>
      <c r="H247" s="36">
        <f>VLOOKUP(F247,'[1]USHA INT'!$B$4:$F$139,5,FALSE)</f>
        <v>65</v>
      </c>
      <c r="I247" s="36">
        <v>20</v>
      </c>
      <c r="J247" s="36">
        <f t="shared" si="6"/>
        <v>475</v>
      </c>
      <c r="K247" s="37" t="s">
        <v>19</v>
      </c>
      <c r="L247" s="33" t="s">
        <v>629</v>
      </c>
    </row>
    <row r="248" spans="1:12" s="2" customFormat="1" ht="15.95" customHeight="1">
      <c r="A248" s="32">
        <f t="shared" si="7"/>
        <v>241</v>
      </c>
      <c r="B248" s="33" t="s">
        <v>526</v>
      </c>
      <c r="C248" s="34" t="s">
        <v>630</v>
      </c>
      <c r="D248" s="33" t="s">
        <v>631</v>
      </c>
      <c r="E248" s="35" t="s">
        <v>33</v>
      </c>
      <c r="F248" s="33" t="s">
        <v>23</v>
      </c>
      <c r="G248" s="33">
        <v>1</v>
      </c>
      <c r="H248" s="36">
        <f>VLOOKUP(F248,'[1]USHA INT'!$B$5:$C$139,2,FALSE)</f>
        <v>38</v>
      </c>
      <c r="I248" s="36">
        <v>20</v>
      </c>
      <c r="J248" s="36">
        <f t="shared" si="6"/>
        <v>58</v>
      </c>
      <c r="K248" s="37" t="s">
        <v>17</v>
      </c>
      <c r="L248" s="33" t="s">
        <v>416</v>
      </c>
    </row>
    <row r="249" spans="1:12" s="2" customFormat="1" ht="15.95" customHeight="1">
      <c r="A249" s="32">
        <f t="shared" si="7"/>
        <v>242</v>
      </c>
      <c r="B249" s="33" t="s">
        <v>526</v>
      </c>
      <c r="C249" s="34" t="s">
        <v>632</v>
      </c>
      <c r="D249" s="33" t="s">
        <v>633</v>
      </c>
      <c r="E249" s="35" t="s">
        <v>33</v>
      </c>
      <c r="F249" s="33" t="s">
        <v>38</v>
      </c>
      <c r="G249" s="33">
        <v>2</v>
      </c>
      <c r="H249" s="36">
        <f>VLOOKUP(F249,'[1]USHA INT'!$B$5:$C$139,2,FALSE)</f>
        <v>45</v>
      </c>
      <c r="I249" s="36">
        <v>20</v>
      </c>
      <c r="J249" s="36">
        <f t="shared" si="6"/>
        <v>110</v>
      </c>
      <c r="K249" s="37" t="s">
        <v>17</v>
      </c>
      <c r="L249" s="33" t="s">
        <v>562</v>
      </c>
    </row>
    <row r="250" spans="1:12" s="2" customFormat="1" ht="15.95" customHeight="1">
      <c r="A250" s="32">
        <f t="shared" si="7"/>
        <v>243</v>
      </c>
      <c r="B250" s="33" t="s">
        <v>526</v>
      </c>
      <c r="C250" s="34" t="s">
        <v>634</v>
      </c>
      <c r="D250" s="33" t="s">
        <v>635</v>
      </c>
      <c r="E250" s="35" t="s">
        <v>33</v>
      </c>
      <c r="F250" s="35" t="s">
        <v>177</v>
      </c>
      <c r="G250" s="33">
        <v>5</v>
      </c>
      <c r="H250" s="36">
        <f>VLOOKUP(F250,'[1]USHA INT'!$B$4:$F$139,5,FALSE)</f>
        <v>66</v>
      </c>
      <c r="I250" s="36">
        <v>20</v>
      </c>
      <c r="J250" s="36">
        <f t="shared" si="6"/>
        <v>350</v>
      </c>
      <c r="K250" s="37" t="s">
        <v>19</v>
      </c>
      <c r="L250" s="33" t="s">
        <v>178</v>
      </c>
    </row>
    <row r="251" spans="1:12" s="2" customFormat="1" ht="15.95" customHeight="1">
      <c r="A251" s="32">
        <f t="shared" si="7"/>
        <v>244</v>
      </c>
      <c r="B251" s="33" t="s">
        <v>526</v>
      </c>
      <c r="C251" s="34" t="s">
        <v>636</v>
      </c>
      <c r="D251" s="33" t="s">
        <v>637</v>
      </c>
      <c r="E251" s="35" t="s">
        <v>33</v>
      </c>
      <c r="F251" s="35" t="s">
        <v>177</v>
      </c>
      <c r="G251" s="33">
        <v>5</v>
      </c>
      <c r="H251" s="36">
        <f>VLOOKUP(F251,'[1]USHA INT'!$B$4:$F$139,5,FALSE)</f>
        <v>66</v>
      </c>
      <c r="I251" s="36">
        <v>20</v>
      </c>
      <c r="J251" s="36">
        <f t="shared" si="6"/>
        <v>350</v>
      </c>
      <c r="K251" s="37" t="s">
        <v>19</v>
      </c>
      <c r="L251" s="33" t="s">
        <v>178</v>
      </c>
    </row>
    <row r="252" spans="1:12" s="2" customFormat="1" ht="15.95" customHeight="1">
      <c r="A252" s="32">
        <f t="shared" si="7"/>
        <v>245</v>
      </c>
      <c r="B252" s="33" t="s">
        <v>526</v>
      </c>
      <c r="C252" s="34" t="s">
        <v>638</v>
      </c>
      <c r="D252" s="33" t="s">
        <v>639</v>
      </c>
      <c r="E252" s="35" t="s">
        <v>33</v>
      </c>
      <c r="F252" s="33" t="s">
        <v>92</v>
      </c>
      <c r="G252" s="33">
        <v>3</v>
      </c>
      <c r="H252" s="36">
        <f>VLOOKUP(F252,'[1]USHA INT'!$B$4:$D$139,3,FALSE)</f>
        <v>42</v>
      </c>
      <c r="I252" s="36">
        <v>20</v>
      </c>
      <c r="J252" s="36">
        <f t="shared" si="6"/>
        <v>146</v>
      </c>
      <c r="K252" s="37" t="s">
        <v>16</v>
      </c>
      <c r="L252" s="33" t="s">
        <v>93</v>
      </c>
    </row>
    <row r="253" spans="1:12" s="2" customFormat="1" ht="15.95" customHeight="1">
      <c r="A253" s="32">
        <f t="shared" si="7"/>
        <v>246</v>
      </c>
      <c r="B253" s="33" t="s">
        <v>526</v>
      </c>
      <c r="C253" s="34" t="s">
        <v>640</v>
      </c>
      <c r="D253" s="33" t="s">
        <v>641</v>
      </c>
      <c r="E253" s="35" t="s">
        <v>33</v>
      </c>
      <c r="F253" s="33" t="s">
        <v>92</v>
      </c>
      <c r="G253" s="33">
        <v>16</v>
      </c>
      <c r="H253" s="36">
        <f>VLOOKUP(F253,'[1]USHA INT'!$B$4:$D$139,3,FALSE)</f>
        <v>42</v>
      </c>
      <c r="I253" s="36">
        <v>20</v>
      </c>
      <c r="J253" s="36">
        <f t="shared" si="6"/>
        <v>692</v>
      </c>
      <c r="K253" s="37" t="s">
        <v>16</v>
      </c>
      <c r="L253" s="33" t="s">
        <v>93</v>
      </c>
    </row>
    <row r="254" spans="1:12" s="2" customFormat="1" ht="15.95" customHeight="1">
      <c r="A254" s="32">
        <f t="shared" si="7"/>
        <v>247</v>
      </c>
      <c r="B254" s="33" t="s">
        <v>526</v>
      </c>
      <c r="C254" s="34" t="s">
        <v>642</v>
      </c>
      <c r="D254" s="33" t="s">
        <v>643</v>
      </c>
      <c r="E254" s="35" t="s">
        <v>33</v>
      </c>
      <c r="F254" s="33" t="s">
        <v>35</v>
      </c>
      <c r="G254" s="33">
        <v>3</v>
      </c>
      <c r="H254" s="36">
        <f>VLOOKUP(F254,'[1]USHA INT'!$B$5:$C$139,2,FALSE)</f>
        <v>38</v>
      </c>
      <c r="I254" s="36">
        <v>20</v>
      </c>
      <c r="J254" s="36">
        <f t="shared" si="6"/>
        <v>134</v>
      </c>
      <c r="K254" s="37" t="s">
        <v>17</v>
      </c>
      <c r="L254" s="33" t="s">
        <v>195</v>
      </c>
    </row>
    <row r="255" spans="1:12" s="2" customFormat="1" ht="15.95" customHeight="1">
      <c r="A255" s="32">
        <f t="shared" si="7"/>
        <v>248</v>
      </c>
      <c r="B255" s="33" t="s">
        <v>526</v>
      </c>
      <c r="C255" s="34" t="s">
        <v>644</v>
      </c>
      <c r="D255" s="33" t="s">
        <v>645</v>
      </c>
      <c r="E255" s="35" t="s">
        <v>33</v>
      </c>
      <c r="F255" s="33" t="s">
        <v>28</v>
      </c>
      <c r="G255" s="33">
        <v>11</v>
      </c>
      <c r="H255" s="36">
        <f>VLOOKUP(F255,'[1]USHA INT'!$B$4:$D$139,3,FALSE)</f>
        <v>38</v>
      </c>
      <c r="I255" s="36">
        <v>20</v>
      </c>
      <c r="J255" s="36">
        <f t="shared" si="6"/>
        <v>438</v>
      </c>
      <c r="K255" s="37" t="s">
        <v>16</v>
      </c>
      <c r="L255" s="33" t="s">
        <v>209</v>
      </c>
    </row>
    <row r="256" spans="1:12" s="2" customFormat="1" ht="15.95" customHeight="1">
      <c r="A256" s="32">
        <f t="shared" si="7"/>
        <v>249</v>
      </c>
      <c r="B256" s="33" t="s">
        <v>526</v>
      </c>
      <c r="C256" s="34" t="s">
        <v>646</v>
      </c>
      <c r="D256" s="33" t="s">
        <v>647</v>
      </c>
      <c r="E256" s="35" t="s">
        <v>33</v>
      </c>
      <c r="F256" s="33" t="s">
        <v>28</v>
      </c>
      <c r="G256" s="33">
        <v>5</v>
      </c>
      <c r="H256" s="36">
        <f>VLOOKUP(F256,'[1]USHA INT'!$B$5:$C$139,2,FALSE)</f>
        <v>38</v>
      </c>
      <c r="I256" s="36">
        <v>20</v>
      </c>
      <c r="J256" s="36">
        <f t="shared" si="6"/>
        <v>210</v>
      </c>
      <c r="K256" s="37" t="s">
        <v>17</v>
      </c>
      <c r="L256" s="33" t="s">
        <v>189</v>
      </c>
    </row>
    <row r="257" spans="1:12" s="2" customFormat="1" ht="15.95" customHeight="1">
      <c r="A257" s="32">
        <f t="shared" si="7"/>
        <v>250</v>
      </c>
      <c r="B257" s="33" t="s">
        <v>526</v>
      </c>
      <c r="C257" s="34" t="s">
        <v>648</v>
      </c>
      <c r="D257" s="33" t="s">
        <v>649</v>
      </c>
      <c r="E257" s="35" t="s">
        <v>33</v>
      </c>
      <c r="F257" s="35" t="s">
        <v>177</v>
      </c>
      <c r="G257" s="33">
        <v>1</v>
      </c>
      <c r="H257" s="36">
        <f>VLOOKUP(F257,'[1]USHA INT'!$B$4:$F$139,5,FALSE)</f>
        <v>66</v>
      </c>
      <c r="I257" s="36">
        <v>20</v>
      </c>
      <c r="J257" s="36">
        <f t="shared" si="6"/>
        <v>86</v>
      </c>
      <c r="K257" s="37" t="s">
        <v>19</v>
      </c>
      <c r="L257" s="33" t="s">
        <v>178</v>
      </c>
    </row>
    <row r="258" spans="1:12" s="2" customFormat="1" ht="15.95" customHeight="1">
      <c r="A258" s="32">
        <f t="shared" si="7"/>
        <v>251</v>
      </c>
      <c r="B258" s="33" t="s">
        <v>526</v>
      </c>
      <c r="C258" s="34" t="s">
        <v>650</v>
      </c>
      <c r="D258" s="33" t="s">
        <v>651</v>
      </c>
      <c r="E258" s="35" t="s">
        <v>33</v>
      </c>
      <c r="F258" s="33" t="s">
        <v>23</v>
      </c>
      <c r="G258" s="33">
        <v>7</v>
      </c>
      <c r="H258" s="36">
        <f>VLOOKUP(F258,'[1]USHA INT'!$B$4:$F$139,5,FALSE)</f>
        <v>65</v>
      </c>
      <c r="I258" s="36">
        <v>20</v>
      </c>
      <c r="J258" s="36">
        <f t="shared" si="6"/>
        <v>475</v>
      </c>
      <c r="K258" s="37" t="s">
        <v>19</v>
      </c>
      <c r="L258" s="35" t="s">
        <v>235</v>
      </c>
    </row>
    <row r="259" spans="1:12" s="2" customFormat="1" ht="15.95" customHeight="1">
      <c r="A259" s="32">
        <f t="shared" si="7"/>
        <v>252</v>
      </c>
      <c r="B259" s="33" t="s">
        <v>526</v>
      </c>
      <c r="C259" s="34" t="s">
        <v>652</v>
      </c>
      <c r="D259" s="33" t="s">
        <v>653</v>
      </c>
      <c r="E259" s="35" t="s">
        <v>33</v>
      </c>
      <c r="F259" s="33" t="s">
        <v>44</v>
      </c>
      <c r="G259" s="33">
        <v>5</v>
      </c>
      <c r="H259" s="36">
        <f>VLOOKUP(F259,'[1]USHA INT'!$B$4:$F$139,5,FALSE)</f>
        <v>70</v>
      </c>
      <c r="I259" s="36">
        <v>20</v>
      </c>
      <c r="J259" s="36">
        <f t="shared" si="6"/>
        <v>370</v>
      </c>
      <c r="K259" s="37" t="s">
        <v>19</v>
      </c>
      <c r="L259" s="33" t="s">
        <v>87</v>
      </c>
    </row>
    <row r="260" spans="1:12" s="2" customFormat="1" ht="15.95" customHeight="1">
      <c r="A260" s="32">
        <f t="shared" si="7"/>
        <v>253</v>
      </c>
      <c r="B260" s="33" t="s">
        <v>526</v>
      </c>
      <c r="C260" s="34" t="s">
        <v>654</v>
      </c>
      <c r="D260" s="33" t="s">
        <v>655</v>
      </c>
      <c r="E260" s="35" t="s">
        <v>33</v>
      </c>
      <c r="F260" s="33" t="s">
        <v>44</v>
      </c>
      <c r="G260" s="33">
        <v>14</v>
      </c>
      <c r="H260" s="36">
        <f>VLOOKUP(F260,'[1]USHA INT'!$B$5:$C$139,2,FALSE)</f>
        <v>40</v>
      </c>
      <c r="I260" s="36">
        <v>20</v>
      </c>
      <c r="J260" s="36">
        <f t="shared" si="6"/>
        <v>580</v>
      </c>
      <c r="K260" s="37" t="s">
        <v>17</v>
      </c>
      <c r="L260" s="33" t="s">
        <v>87</v>
      </c>
    </row>
    <row r="261" spans="1:12" s="2" customFormat="1" ht="15.95" customHeight="1">
      <c r="A261" s="32">
        <f t="shared" si="7"/>
        <v>254</v>
      </c>
      <c r="B261" s="33" t="s">
        <v>526</v>
      </c>
      <c r="C261" s="34" t="s">
        <v>656</v>
      </c>
      <c r="D261" s="33" t="s">
        <v>657</v>
      </c>
      <c r="E261" s="35" t="s">
        <v>33</v>
      </c>
      <c r="F261" s="33" t="s">
        <v>658</v>
      </c>
      <c r="G261" s="33">
        <v>10</v>
      </c>
      <c r="H261" s="36">
        <f>VLOOKUP(F261,'[1]USHA INT'!$B$4:$F$139,5,FALSE)</f>
        <v>90</v>
      </c>
      <c r="I261" s="36">
        <v>20</v>
      </c>
      <c r="J261" s="36">
        <f t="shared" si="6"/>
        <v>920</v>
      </c>
      <c r="K261" s="37" t="s">
        <v>19</v>
      </c>
      <c r="L261" s="33" t="s">
        <v>659</v>
      </c>
    </row>
    <row r="262" spans="1:12" s="2" customFormat="1" ht="15.95" customHeight="1">
      <c r="A262" s="32">
        <f t="shared" si="7"/>
        <v>255</v>
      </c>
      <c r="B262" s="33" t="s">
        <v>526</v>
      </c>
      <c r="C262" s="34" t="s">
        <v>660</v>
      </c>
      <c r="D262" s="33" t="s">
        <v>661</v>
      </c>
      <c r="E262" s="35" t="s">
        <v>33</v>
      </c>
      <c r="F262" s="33" t="s">
        <v>92</v>
      </c>
      <c r="G262" s="33">
        <v>16</v>
      </c>
      <c r="H262" s="36">
        <f>VLOOKUP(F262,'[1]USHA INT'!$B$4:$D$139,3,FALSE)</f>
        <v>42</v>
      </c>
      <c r="I262" s="36">
        <v>20</v>
      </c>
      <c r="J262" s="36">
        <f t="shared" si="6"/>
        <v>692</v>
      </c>
      <c r="K262" s="37" t="s">
        <v>16</v>
      </c>
      <c r="L262" s="33" t="s">
        <v>93</v>
      </c>
    </row>
    <row r="263" spans="1:12" s="2" customFormat="1" ht="15.95" customHeight="1">
      <c r="A263" s="32">
        <f t="shared" si="7"/>
        <v>256</v>
      </c>
      <c r="B263" s="33" t="s">
        <v>526</v>
      </c>
      <c r="C263" s="34" t="s">
        <v>662</v>
      </c>
      <c r="D263" s="33" t="s">
        <v>663</v>
      </c>
      <c r="E263" s="35" t="s">
        <v>33</v>
      </c>
      <c r="F263" s="33" t="s">
        <v>34</v>
      </c>
      <c r="G263" s="33">
        <v>3</v>
      </c>
      <c r="H263" s="36">
        <f>VLOOKUP(F263,'[1]USHA INT'!$B$4:$F$139,5,FALSE)</f>
        <v>75</v>
      </c>
      <c r="I263" s="36">
        <v>20</v>
      </c>
      <c r="J263" s="36">
        <f t="shared" si="6"/>
        <v>245</v>
      </c>
      <c r="K263" s="37" t="s">
        <v>19</v>
      </c>
      <c r="L263" s="33" t="s">
        <v>81</v>
      </c>
    </row>
    <row r="264" spans="1:12" s="2" customFormat="1" ht="15.95" customHeight="1">
      <c r="A264" s="32">
        <f t="shared" si="7"/>
        <v>257</v>
      </c>
      <c r="B264" s="33" t="s">
        <v>526</v>
      </c>
      <c r="C264" s="34" t="s">
        <v>664</v>
      </c>
      <c r="D264" s="33" t="s">
        <v>665</v>
      </c>
      <c r="E264" s="35" t="s">
        <v>33</v>
      </c>
      <c r="F264" s="33" t="s">
        <v>34</v>
      </c>
      <c r="G264" s="33">
        <v>2</v>
      </c>
      <c r="H264" s="36">
        <f>VLOOKUP(F264,'[1]USHA INT'!$B$5:$C$139,2,FALSE)</f>
        <v>40</v>
      </c>
      <c r="I264" s="36">
        <v>20</v>
      </c>
      <c r="J264" s="36">
        <f t="shared" ref="J264:J309" si="8">G264*H264+I264</f>
        <v>100</v>
      </c>
      <c r="K264" s="37" t="s">
        <v>17</v>
      </c>
      <c r="L264" s="33" t="s">
        <v>81</v>
      </c>
    </row>
    <row r="265" spans="1:12" s="2" customFormat="1" ht="15.95" customHeight="1">
      <c r="A265" s="32">
        <f t="shared" si="7"/>
        <v>258</v>
      </c>
      <c r="B265" s="33" t="s">
        <v>526</v>
      </c>
      <c r="C265" s="34" t="s">
        <v>666</v>
      </c>
      <c r="D265" s="33" t="s">
        <v>667</v>
      </c>
      <c r="E265" s="35" t="s">
        <v>33</v>
      </c>
      <c r="F265" s="33" t="s">
        <v>34</v>
      </c>
      <c r="G265" s="33">
        <v>4</v>
      </c>
      <c r="H265" s="36">
        <f>VLOOKUP(F265,'[1]USHA INT'!$B$5:$C$139,2,FALSE)</f>
        <v>40</v>
      </c>
      <c r="I265" s="36">
        <v>20</v>
      </c>
      <c r="J265" s="36">
        <f t="shared" si="8"/>
        <v>180</v>
      </c>
      <c r="K265" s="37" t="s">
        <v>17</v>
      </c>
      <c r="L265" s="33" t="s">
        <v>81</v>
      </c>
    </row>
    <row r="266" spans="1:12" s="2" customFormat="1" ht="15.95" customHeight="1">
      <c r="A266" s="32">
        <f t="shared" ref="A266:A309" si="9">A265+1</f>
        <v>259</v>
      </c>
      <c r="B266" s="33" t="s">
        <v>526</v>
      </c>
      <c r="C266" s="34" t="s">
        <v>668</v>
      </c>
      <c r="D266" s="33" t="s">
        <v>669</v>
      </c>
      <c r="E266" s="35" t="s">
        <v>33</v>
      </c>
      <c r="F266" s="33" t="s">
        <v>27</v>
      </c>
      <c r="G266" s="33">
        <v>5</v>
      </c>
      <c r="H266" s="36">
        <f>VLOOKUP(F266,'[1]USHA INT'!$B$4:$F$139,5,FALSE)</f>
        <v>65</v>
      </c>
      <c r="I266" s="36">
        <v>20</v>
      </c>
      <c r="J266" s="36">
        <f t="shared" si="8"/>
        <v>345</v>
      </c>
      <c r="K266" s="37" t="s">
        <v>19</v>
      </c>
      <c r="L266" s="33" t="s">
        <v>580</v>
      </c>
    </row>
    <row r="267" spans="1:12" s="2" customFormat="1" ht="15.95" customHeight="1">
      <c r="A267" s="32">
        <f t="shared" si="9"/>
        <v>260</v>
      </c>
      <c r="B267" s="33" t="s">
        <v>526</v>
      </c>
      <c r="C267" s="34" t="s">
        <v>670</v>
      </c>
      <c r="D267" s="33" t="s">
        <v>671</v>
      </c>
      <c r="E267" s="35" t="s">
        <v>33</v>
      </c>
      <c r="F267" s="33" t="s">
        <v>27</v>
      </c>
      <c r="G267" s="33">
        <v>2</v>
      </c>
      <c r="H267" s="36">
        <f>VLOOKUP(F267,'[1]USHA INT'!$B$4:$F$139,5,FALSE)</f>
        <v>65</v>
      </c>
      <c r="I267" s="36">
        <v>20</v>
      </c>
      <c r="J267" s="36">
        <f t="shared" si="8"/>
        <v>150</v>
      </c>
      <c r="K267" s="37" t="s">
        <v>19</v>
      </c>
      <c r="L267" s="33" t="s">
        <v>580</v>
      </c>
    </row>
    <row r="268" spans="1:12" s="2" customFormat="1" ht="15.95" customHeight="1">
      <c r="A268" s="32">
        <f t="shared" si="9"/>
        <v>261</v>
      </c>
      <c r="B268" s="33" t="s">
        <v>526</v>
      </c>
      <c r="C268" s="34" t="s">
        <v>672</v>
      </c>
      <c r="D268" s="33" t="s">
        <v>673</v>
      </c>
      <c r="E268" s="35" t="s">
        <v>33</v>
      </c>
      <c r="F268" s="35" t="s">
        <v>177</v>
      </c>
      <c r="G268" s="33">
        <v>4</v>
      </c>
      <c r="H268" s="36">
        <f>VLOOKUP(F268,'[1]USHA INT'!$B$4:$F$139,5,FALSE)</f>
        <v>66</v>
      </c>
      <c r="I268" s="36">
        <v>20</v>
      </c>
      <c r="J268" s="36">
        <f t="shared" si="8"/>
        <v>284</v>
      </c>
      <c r="K268" s="37" t="s">
        <v>19</v>
      </c>
      <c r="L268" s="33" t="s">
        <v>178</v>
      </c>
    </row>
    <row r="269" spans="1:12" s="2" customFormat="1" ht="15.95" customHeight="1">
      <c r="A269" s="32">
        <f t="shared" si="9"/>
        <v>262</v>
      </c>
      <c r="B269" s="33" t="s">
        <v>526</v>
      </c>
      <c r="C269" s="34" t="s">
        <v>674</v>
      </c>
      <c r="D269" s="33" t="s">
        <v>675</v>
      </c>
      <c r="E269" s="35" t="s">
        <v>33</v>
      </c>
      <c r="F269" s="33" t="s">
        <v>565</v>
      </c>
      <c r="G269" s="33">
        <v>7</v>
      </c>
      <c r="H269" s="36">
        <f>VLOOKUP(F269,'[1]USHA INT'!$B$4:$F$139,5,FALSE)</f>
        <v>80</v>
      </c>
      <c r="I269" s="36">
        <v>20</v>
      </c>
      <c r="J269" s="36">
        <f t="shared" si="8"/>
        <v>580</v>
      </c>
      <c r="K269" s="37" t="s">
        <v>19</v>
      </c>
      <c r="L269" s="33" t="s">
        <v>676</v>
      </c>
    </row>
    <row r="270" spans="1:12" s="2" customFormat="1" ht="15.95" customHeight="1">
      <c r="A270" s="32">
        <f t="shared" si="9"/>
        <v>263</v>
      </c>
      <c r="B270" s="33" t="s">
        <v>677</v>
      </c>
      <c r="C270" s="34" t="s">
        <v>678</v>
      </c>
      <c r="D270" s="33" t="s">
        <v>679</v>
      </c>
      <c r="E270" s="35" t="s">
        <v>33</v>
      </c>
      <c r="F270" s="33" t="s">
        <v>658</v>
      </c>
      <c r="G270" s="33">
        <v>15</v>
      </c>
      <c r="H270" s="36">
        <f>VLOOKUP(F270,'[1]USHA INT'!$B$5:$C$139,2,FALSE)</f>
        <v>58</v>
      </c>
      <c r="I270" s="36">
        <v>20</v>
      </c>
      <c r="J270" s="36">
        <f t="shared" si="8"/>
        <v>890</v>
      </c>
      <c r="K270" s="37" t="s">
        <v>17</v>
      </c>
      <c r="L270" s="33" t="s">
        <v>659</v>
      </c>
    </row>
    <row r="271" spans="1:12" s="2" customFormat="1" ht="15.95" customHeight="1">
      <c r="A271" s="32">
        <f t="shared" si="9"/>
        <v>264</v>
      </c>
      <c r="B271" s="33" t="s">
        <v>677</v>
      </c>
      <c r="C271" s="34" t="s">
        <v>680</v>
      </c>
      <c r="D271" s="33" t="s">
        <v>681</v>
      </c>
      <c r="E271" s="35" t="s">
        <v>33</v>
      </c>
      <c r="F271" s="33" t="s">
        <v>28</v>
      </c>
      <c r="G271" s="33">
        <v>1</v>
      </c>
      <c r="H271" s="36">
        <f>VLOOKUP(F271,'[1]USHA INT'!$B$4:$D$139,3,FALSE)</f>
        <v>38</v>
      </c>
      <c r="I271" s="36">
        <v>20</v>
      </c>
      <c r="J271" s="36">
        <f t="shared" si="8"/>
        <v>58</v>
      </c>
      <c r="K271" s="37" t="s">
        <v>16</v>
      </c>
      <c r="L271" s="33" t="s">
        <v>209</v>
      </c>
    </row>
    <row r="272" spans="1:12" s="2" customFormat="1" ht="15.95" customHeight="1">
      <c r="A272" s="32">
        <f t="shared" si="9"/>
        <v>265</v>
      </c>
      <c r="B272" s="33" t="s">
        <v>677</v>
      </c>
      <c r="C272" s="34" t="s">
        <v>682</v>
      </c>
      <c r="D272" s="33" t="s">
        <v>683</v>
      </c>
      <c r="E272" s="35" t="s">
        <v>33</v>
      </c>
      <c r="F272" s="33" t="s">
        <v>25</v>
      </c>
      <c r="G272" s="33">
        <v>3</v>
      </c>
      <c r="H272" s="36">
        <f>VLOOKUP(F272,'[1]USHA INT'!$B$5:$J$141,9,FALSE)</f>
        <v>340</v>
      </c>
      <c r="I272" s="36">
        <v>20</v>
      </c>
      <c r="J272" s="36">
        <f t="shared" si="8"/>
        <v>1040</v>
      </c>
      <c r="K272" s="37" t="s">
        <v>15</v>
      </c>
      <c r="L272" s="33" t="s">
        <v>109</v>
      </c>
    </row>
    <row r="273" spans="1:12" s="2" customFormat="1" ht="15.95" customHeight="1">
      <c r="A273" s="32">
        <f t="shared" si="9"/>
        <v>266</v>
      </c>
      <c r="B273" s="33" t="s">
        <v>677</v>
      </c>
      <c r="C273" s="34" t="s">
        <v>684</v>
      </c>
      <c r="D273" s="33" t="s">
        <v>685</v>
      </c>
      <c r="E273" s="35" t="s">
        <v>33</v>
      </c>
      <c r="F273" s="33" t="s">
        <v>28</v>
      </c>
      <c r="G273" s="33">
        <v>14</v>
      </c>
      <c r="H273" s="36">
        <f>VLOOKUP(F273,'[1]USHA INT'!$B$4:$F$139,5,FALSE)</f>
        <v>65</v>
      </c>
      <c r="I273" s="36">
        <v>20</v>
      </c>
      <c r="J273" s="36">
        <f t="shared" si="8"/>
        <v>930</v>
      </c>
      <c r="K273" s="37" t="s">
        <v>19</v>
      </c>
      <c r="L273" s="33" t="s">
        <v>192</v>
      </c>
    </row>
    <row r="274" spans="1:12" s="2" customFormat="1" ht="15.95" customHeight="1">
      <c r="A274" s="32">
        <f t="shared" si="9"/>
        <v>267</v>
      </c>
      <c r="B274" s="33" t="s">
        <v>677</v>
      </c>
      <c r="C274" s="34" t="s">
        <v>686</v>
      </c>
      <c r="D274" s="33" t="s">
        <v>687</v>
      </c>
      <c r="E274" s="35" t="s">
        <v>33</v>
      </c>
      <c r="F274" s="33" t="s">
        <v>532</v>
      </c>
      <c r="G274" s="33">
        <v>6</v>
      </c>
      <c r="H274" s="36">
        <f>VLOOKUP(F274,'[1]USHA INT'!$B$4:$F$139,5,FALSE)</f>
        <v>65</v>
      </c>
      <c r="I274" s="36">
        <v>20</v>
      </c>
      <c r="J274" s="36">
        <f t="shared" si="8"/>
        <v>410</v>
      </c>
      <c r="K274" s="37" t="s">
        <v>19</v>
      </c>
      <c r="L274" s="33" t="s">
        <v>533</v>
      </c>
    </row>
    <row r="275" spans="1:12" s="2" customFormat="1" ht="15.95" customHeight="1">
      <c r="A275" s="32">
        <f t="shared" si="9"/>
        <v>268</v>
      </c>
      <c r="B275" s="33" t="s">
        <v>677</v>
      </c>
      <c r="C275" s="34" t="s">
        <v>688</v>
      </c>
      <c r="D275" s="33" t="s">
        <v>689</v>
      </c>
      <c r="E275" s="35" t="s">
        <v>33</v>
      </c>
      <c r="F275" s="33" t="s">
        <v>45</v>
      </c>
      <c r="G275" s="33">
        <v>5</v>
      </c>
      <c r="H275" s="36">
        <f>VLOOKUP(F275,'[1]USHA INT'!$B$5:$C$139,2,FALSE)</f>
        <v>38</v>
      </c>
      <c r="I275" s="36">
        <v>20</v>
      </c>
      <c r="J275" s="36">
        <f t="shared" si="8"/>
        <v>210</v>
      </c>
      <c r="K275" s="37" t="s">
        <v>17</v>
      </c>
      <c r="L275" s="33" t="s">
        <v>311</v>
      </c>
    </row>
    <row r="276" spans="1:12" s="2" customFormat="1" ht="15.95" customHeight="1">
      <c r="A276" s="32">
        <f t="shared" si="9"/>
        <v>269</v>
      </c>
      <c r="B276" s="33" t="s">
        <v>677</v>
      </c>
      <c r="C276" s="34" t="s">
        <v>690</v>
      </c>
      <c r="D276" s="33" t="s">
        <v>691</v>
      </c>
      <c r="E276" s="35" t="s">
        <v>33</v>
      </c>
      <c r="F276" s="33" t="s">
        <v>30</v>
      </c>
      <c r="G276" s="33">
        <v>4</v>
      </c>
      <c r="H276" s="36">
        <f>VLOOKUP(F276,'[1]USHA INT'!$B$5:$C$139,2,FALSE)</f>
        <v>37</v>
      </c>
      <c r="I276" s="36">
        <v>20</v>
      </c>
      <c r="J276" s="36">
        <f t="shared" si="8"/>
        <v>168</v>
      </c>
      <c r="K276" s="37" t="s">
        <v>17</v>
      </c>
      <c r="L276" s="33" t="s">
        <v>249</v>
      </c>
    </row>
    <row r="277" spans="1:12" s="2" customFormat="1" ht="15.95" customHeight="1">
      <c r="A277" s="32">
        <f t="shared" si="9"/>
        <v>270</v>
      </c>
      <c r="B277" s="33" t="s">
        <v>677</v>
      </c>
      <c r="C277" s="34" t="s">
        <v>692</v>
      </c>
      <c r="D277" s="33" t="s">
        <v>693</v>
      </c>
      <c r="E277" s="35" t="s">
        <v>33</v>
      </c>
      <c r="F277" s="33" t="s">
        <v>34</v>
      </c>
      <c r="G277" s="33">
        <v>13</v>
      </c>
      <c r="H277" s="36">
        <f>VLOOKUP(F277,'[1]USHA INT'!$B$5:$C$139,2,FALSE)</f>
        <v>40</v>
      </c>
      <c r="I277" s="36">
        <v>20</v>
      </c>
      <c r="J277" s="36">
        <f t="shared" si="8"/>
        <v>540</v>
      </c>
      <c r="K277" s="37" t="s">
        <v>17</v>
      </c>
      <c r="L277" s="33" t="s">
        <v>81</v>
      </c>
    </row>
    <row r="278" spans="1:12" s="2" customFormat="1" ht="15.95" customHeight="1">
      <c r="A278" s="32">
        <f t="shared" si="9"/>
        <v>271</v>
      </c>
      <c r="B278" s="33" t="s">
        <v>677</v>
      </c>
      <c r="C278" s="34" t="s">
        <v>694</v>
      </c>
      <c r="D278" s="33" t="s">
        <v>695</v>
      </c>
      <c r="E278" s="35" t="s">
        <v>33</v>
      </c>
      <c r="F278" s="33" t="s">
        <v>34</v>
      </c>
      <c r="G278" s="33">
        <v>8</v>
      </c>
      <c r="H278" s="36">
        <f>VLOOKUP(F278,'[1]USHA INT'!$B$5:$C$139,2,FALSE)</f>
        <v>40</v>
      </c>
      <c r="I278" s="36">
        <v>20</v>
      </c>
      <c r="J278" s="36">
        <f t="shared" si="8"/>
        <v>340</v>
      </c>
      <c r="K278" s="37" t="s">
        <v>17</v>
      </c>
      <c r="L278" s="33" t="s">
        <v>81</v>
      </c>
    </row>
    <row r="279" spans="1:12" s="2" customFormat="1" ht="15.95" customHeight="1">
      <c r="A279" s="32">
        <f t="shared" si="9"/>
        <v>272</v>
      </c>
      <c r="B279" s="33" t="s">
        <v>677</v>
      </c>
      <c r="C279" s="34" t="s">
        <v>696</v>
      </c>
      <c r="D279" s="33" t="s">
        <v>74</v>
      </c>
      <c r="E279" s="35" t="s">
        <v>33</v>
      </c>
      <c r="F279" s="33" t="s">
        <v>34</v>
      </c>
      <c r="G279" s="33">
        <v>4</v>
      </c>
      <c r="H279" s="36">
        <f>VLOOKUP(F279,'[1]USHA INT'!$B$5:$C$139,2,FALSE)</f>
        <v>40</v>
      </c>
      <c r="I279" s="36">
        <v>20</v>
      </c>
      <c r="J279" s="36">
        <f t="shared" si="8"/>
        <v>180</v>
      </c>
      <c r="K279" s="37" t="s">
        <v>17</v>
      </c>
      <c r="L279" s="33" t="s">
        <v>81</v>
      </c>
    </row>
    <row r="280" spans="1:12" s="2" customFormat="1" ht="15.95" customHeight="1">
      <c r="A280" s="32">
        <f t="shared" si="9"/>
        <v>273</v>
      </c>
      <c r="B280" s="33" t="s">
        <v>677</v>
      </c>
      <c r="C280" s="34" t="s">
        <v>697</v>
      </c>
      <c r="D280" s="33" t="s">
        <v>698</v>
      </c>
      <c r="E280" s="35" t="s">
        <v>33</v>
      </c>
      <c r="F280" s="33" t="s">
        <v>35</v>
      </c>
      <c r="G280" s="33">
        <v>19</v>
      </c>
      <c r="H280" s="36">
        <f>VLOOKUP(F280,'[1]USHA INT'!$B$5:$C$139,2,FALSE)</f>
        <v>38</v>
      </c>
      <c r="I280" s="36">
        <v>20</v>
      </c>
      <c r="J280" s="36">
        <f t="shared" si="8"/>
        <v>742</v>
      </c>
      <c r="K280" s="37" t="s">
        <v>17</v>
      </c>
      <c r="L280" s="33" t="s">
        <v>195</v>
      </c>
    </row>
    <row r="281" spans="1:12" s="2" customFormat="1" ht="15.95" customHeight="1">
      <c r="A281" s="32">
        <f t="shared" si="9"/>
        <v>274</v>
      </c>
      <c r="B281" s="33" t="s">
        <v>677</v>
      </c>
      <c r="C281" s="34" t="s">
        <v>699</v>
      </c>
      <c r="D281" s="33" t="s">
        <v>700</v>
      </c>
      <c r="E281" s="35" t="s">
        <v>33</v>
      </c>
      <c r="F281" s="33" t="s">
        <v>23</v>
      </c>
      <c r="G281" s="33">
        <v>1</v>
      </c>
      <c r="H281" s="36">
        <f>VLOOKUP(F281,'[1]USHA INT'!$B$5:$C$139,2,FALSE)</f>
        <v>38</v>
      </c>
      <c r="I281" s="36">
        <v>20</v>
      </c>
      <c r="J281" s="36">
        <f t="shared" si="8"/>
        <v>58</v>
      </c>
      <c r="K281" s="37" t="s">
        <v>18</v>
      </c>
      <c r="L281" s="33" t="s">
        <v>253</v>
      </c>
    </row>
    <row r="282" spans="1:12" s="2" customFormat="1" ht="15.95" customHeight="1">
      <c r="A282" s="32">
        <f t="shared" si="9"/>
        <v>275</v>
      </c>
      <c r="B282" s="33" t="s">
        <v>677</v>
      </c>
      <c r="C282" s="34" t="s">
        <v>701</v>
      </c>
      <c r="D282" s="33" t="s">
        <v>702</v>
      </c>
      <c r="E282" s="35" t="s">
        <v>33</v>
      </c>
      <c r="F282" s="33" t="s">
        <v>23</v>
      </c>
      <c r="G282" s="33">
        <v>1</v>
      </c>
      <c r="H282" s="36">
        <f>VLOOKUP(F282,'[1]USHA INT'!$B$5:$C$139,2,FALSE)</f>
        <v>38</v>
      </c>
      <c r="I282" s="36">
        <v>20</v>
      </c>
      <c r="J282" s="36">
        <f t="shared" si="8"/>
        <v>58</v>
      </c>
      <c r="K282" s="37" t="s">
        <v>18</v>
      </c>
      <c r="L282" s="33" t="s">
        <v>253</v>
      </c>
    </row>
    <row r="283" spans="1:12" s="2" customFormat="1" ht="15.95" customHeight="1">
      <c r="A283" s="32">
        <f t="shared" si="9"/>
        <v>276</v>
      </c>
      <c r="B283" s="33" t="s">
        <v>677</v>
      </c>
      <c r="C283" s="34" t="s">
        <v>703</v>
      </c>
      <c r="D283" s="33" t="s">
        <v>704</v>
      </c>
      <c r="E283" s="35" t="s">
        <v>33</v>
      </c>
      <c r="F283" s="33" t="s">
        <v>28</v>
      </c>
      <c r="G283" s="33">
        <v>5</v>
      </c>
      <c r="H283" s="36">
        <f>VLOOKUP(F283,'[1]USHA INT'!$B$5:$C$139,2,FALSE)</f>
        <v>38</v>
      </c>
      <c r="I283" s="36">
        <v>20</v>
      </c>
      <c r="J283" s="36">
        <f t="shared" si="8"/>
        <v>210</v>
      </c>
      <c r="K283" s="37" t="s">
        <v>17</v>
      </c>
      <c r="L283" s="33" t="s">
        <v>189</v>
      </c>
    </row>
    <row r="284" spans="1:12" s="2" customFormat="1" ht="15.95" customHeight="1">
      <c r="A284" s="32">
        <f t="shared" si="9"/>
        <v>277</v>
      </c>
      <c r="B284" s="33" t="s">
        <v>677</v>
      </c>
      <c r="C284" s="34" t="s">
        <v>705</v>
      </c>
      <c r="D284" s="33" t="s">
        <v>706</v>
      </c>
      <c r="E284" s="35" t="s">
        <v>33</v>
      </c>
      <c r="F284" s="33" t="s">
        <v>28</v>
      </c>
      <c r="G284" s="33">
        <v>8</v>
      </c>
      <c r="H284" s="36">
        <f>VLOOKUP(F284,'[1]USHA INT'!$B$5:$C$139,2,FALSE)</f>
        <v>38</v>
      </c>
      <c r="I284" s="36">
        <v>20</v>
      </c>
      <c r="J284" s="36">
        <f t="shared" si="8"/>
        <v>324</v>
      </c>
      <c r="K284" s="37" t="s">
        <v>17</v>
      </c>
      <c r="L284" s="33" t="s">
        <v>192</v>
      </c>
    </row>
    <row r="285" spans="1:12" s="2" customFormat="1" ht="15.95" customHeight="1">
      <c r="A285" s="32">
        <f t="shared" si="9"/>
        <v>278</v>
      </c>
      <c r="B285" s="33" t="s">
        <v>677</v>
      </c>
      <c r="C285" s="34" t="s">
        <v>707</v>
      </c>
      <c r="D285" s="33" t="s">
        <v>708</v>
      </c>
      <c r="E285" s="35" t="s">
        <v>33</v>
      </c>
      <c r="F285" s="33" t="s">
        <v>28</v>
      </c>
      <c r="G285" s="33">
        <v>5</v>
      </c>
      <c r="H285" s="36">
        <f>VLOOKUP(F285,'[1]USHA INT'!$B$4:$D$139,3,FALSE)</f>
        <v>38</v>
      </c>
      <c r="I285" s="36">
        <v>20</v>
      </c>
      <c r="J285" s="36">
        <f t="shared" si="8"/>
        <v>210</v>
      </c>
      <c r="K285" s="37" t="s">
        <v>16</v>
      </c>
      <c r="L285" s="33" t="s">
        <v>209</v>
      </c>
    </row>
    <row r="286" spans="1:12" s="2" customFormat="1" ht="15.95" customHeight="1">
      <c r="A286" s="32">
        <f t="shared" si="9"/>
        <v>279</v>
      </c>
      <c r="B286" s="33" t="s">
        <v>677</v>
      </c>
      <c r="C286" s="34" t="s">
        <v>709</v>
      </c>
      <c r="D286" s="33" t="s">
        <v>80</v>
      </c>
      <c r="E286" s="35" t="s">
        <v>33</v>
      </c>
      <c r="F286" s="33" t="s">
        <v>92</v>
      </c>
      <c r="G286" s="33">
        <v>2</v>
      </c>
      <c r="H286" s="36">
        <f>VLOOKUP(F286,'[1]USHA INT'!$B$4:$D$139,3,FALSE)</f>
        <v>42</v>
      </c>
      <c r="I286" s="36">
        <v>20</v>
      </c>
      <c r="J286" s="36">
        <f t="shared" si="8"/>
        <v>104</v>
      </c>
      <c r="K286" s="37" t="s">
        <v>16</v>
      </c>
      <c r="L286" s="33" t="s">
        <v>93</v>
      </c>
    </row>
    <row r="287" spans="1:12" s="2" customFormat="1" ht="15.95" customHeight="1">
      <c r="A287" s="32">
        <f t="shared" si="9"/>
        <v>280</v>
      </c>
      <c r="B287" s="33" t="s">
        <v>677</v>
      </c>
      <c r="C287" s="34" t="s">
        <v>710</v>
      </c>
      <c r="D287" s="33" t="s">
        <v>711</v>
      </c>
      <c r="E287" s="35" t="s">
        <v>33</v>
      </c>
      <c r="F287" s="33" t="s">
        <v>44</v>
      </c>
      <c r="G287" s="33">
        <v>3</v>
      </c>
      <c r="H287" s="36">
        <f>VLOOKUP(F287,'[1]USHA INT'!$B$4:$D$139,3,FALSE)</f>
        <v>38</v>
      </c>
      <c r="I287" s="36">
        <v>20</v>
      </c>
      <c r="J287" s="36">
        <f t="shared" si="8"/>
        <v>134</v>
      </c>
      <c r="K287" s="37" t="s">
        <v>16</v>
      </c>
      <c r="L287" s="33" t="s">
        <v>712</v>
      </c>
    </row>
    <row r="288" spans="1:12" s="2" customFormat="1" ht="15.95" customHeight="1">
      <c r="A288" s="32">
        <f t="shared" si="9"/>
        <v>281</v>
      </c>
      <c r="B288" s="33" t="s">
        <v>677</v>
      </c>
      <c r="C288" s="34" t="s">
        <v>713</v>
      </c>
      <c r="D288" s="33" t="s">
        <v>714</v>
      </c>
      <c r="E288" s="35" t="s">
        <v>33</v>
      </c>
      <c r="F288" s="33" t="s">
        <v>23</v>
      </c>
      <c r="G288" s="33">
        <v>8</v>
      </c>
      <c r="H288" s="36">
        <f>VLOOKUP(F288,'[1]USHA INT'!$B$4:$D$139,3,FALSE)</f>
        <v>38</v>
      </c>
      <c r="I288" s="36">
        <v>20</v>
      </c>
      <c r="J288" s="36">
        <f t="shared" si="8"/>
        <v>324</v>
      </c>
      <c r="K288" s="37" t="s">
        <v>16</v>
      </c>
      <c r="L288" s="33" t="s">
        <v>715</v>
      </c>
    </row>
    <row r="289" spans="1:12" s="2" customFormat="1" ht="15.95" customHeight="1">
      <c r="A289" s="32">
        <f t="shared" si="9"/>
        <v>282</v>
      </c>
      <c r="B289" s="33" t="s">
        <v>677</v>
      </c>
      <c r="C289" s="34" t="s">
        <v>716</v>
      </c>
      <c r="D289" s="33" t="s">
        <v>717</v>
      </c>
      <c r="E289" s="35" t="s">
        <v>33</v>
      </c>
      <c r="F289" s="33" t="s">
        <v>23</v>
      </c>
      <c r="G289" s="33">
        <v>12</v>
      </c>
      <c r="H289" s="36">
        <f>VLOOKUP(F289,'[1]USHA INT'!$B$4:$D$139,3,FALSE)</f>
        <v>38</v>
      </c>
      <c r="I289" s="36">
        <v>20</v>
      </c>
      <c r="J289" s="36">
        <f t="shared" si="8"/>
        <v>476</v>
      </c>
      <c r="K289" s="37" t="s">
        <v>16</v>
      </c>
      <c r="L289" s="33" t="s">
        <v>715</v>
      </c>
    </row>
    <row r="290" spans="1:12" s="2" customFormat="1" ht="15.95" customHeight="1">
      <c r="A290" s="32">
        <f t="shared" si="9"/>
        <v>283</v>
      </c>
      <c r="B290" s="33" t="s">
        <v>677</v>
      </c>
      <c r="C290" s="34" t="s">
        <v>718</v>
      </c>
      <c r="D290" s="33" t="s">
        <v>719</v>
      </c>
      <c r="E290" s="35" t="s">
        <v>33</v>
      </c>
      <c r="F290" s="33" t="s">
        <v>23</v>
      </c>
      <c r="G290" s="33">
        <v>12</v>
      </c>
      <c r="H290" s="36">
        <f>VLOOKUP(F290,'[1]USHA INT'!$B$4:$D$139,3,FALSE)</f>
        <v>38</v>
      </c>
      <c r="I290" s="36">
        <v>20</v>
      </c>
      <c r="J290" s="36">
        <f t="shared" si="8"/>
        <v>476</v>
      </c>
      <c r="K290" s="37" t="s">
        <v>16</v>
      </c>
      <c r="L290" s="33" t="s">
        <v>715</v>
      </c>
    </row>
    <row r="291" spans="1:12" s="2" customFormat="1" ht="15.95" customHeight="1">
      <c r="A291" s="32">
        <f t="shared" si="9"/>
        <v>284</v>
      </c>
      <c r="B291" s="33" t="s">
        <v>677</v>
      </c>
      <c r="C291" s="34" t="s">
        <v>720</v>
      </c>
      <c r="D291" s="33" t="s">
        <v>721</v>
      </c>
      <c r="E291" s="35" t="s">
        <v>33</v>
      </c>
      <c r="F291" s="33" t="s">
        <v>34</v>
      </c>
      <c r="G291" s="33">
        <v>15</v>
      </c>
      <c r="H291" s="36">
        <f>VLOOKUP(F291,'[1]USHA INT'!$B$5:$C$139,2,FALSE)</f>
        <v>40</v>
      </c>
      <c r="I291" s="36">
        <v>20</v>
      </c>
      <c r="J291" s="36">
        <f t="shared" si="8"/>
        <v>620</v>
      </c>
      <c r="K291" s="37" t="s">
        <v>17</v>
      </c>
      <c r="L291" s="33" t="s">
        <v>81</v>
      </c>
    </row>
    <row r="292" spans="1:12" s="2" customFormat="1" ht="15.95" customHeight="1">
      <c r="A292" s="32">
        <f t="shared" si="9"/>
        <v>285</v>
      </c>
      <c r="B292" s="33" t="s">
        <v>677</v>
      </c>
      <c r="C292" s="34" t="s">
        <v>722</v>
      </c>
      <c r="D292" s="33" t="s">
        <v>723</v>
      </c>
      <c r="E292" s="35" t="s">
        <v>33</v>
      </c>
      <c r="F292" s="33" t="s">
        <v>28</v>
      </c>
      <c r="G292" s="33">
        <v>7</v>
      </c>
      <c r="H292" s="36">
        <f>VLOOKUP(F292,'[1]USHA INT'!$B$5:$C$139,2,FALSE)</f>
        <v>38</v>
      </c>
      <c r="I292" s="36">
        <v>20</v>
      </c>
      <c r="J292" s="36">
        <f t="shared" si="8"/>
        <v>286</v>
      </c>
      <c r="K292" s="37" t="s">
        <v>17</v>
      </c>
      <c r="L292" s="33" t="s">
        <v>189</v>
      </c>
    </row>
    <row r="293" spans="1:12" s="2" customFormat="1" ht="15.95" customHeight="1">
      <c r="A293" s="32">
        <f t="shared" si="9"/>
        <v>286</v>
      </c>
      <c r="B293" s="33" t="s">
        <v>677</v>
      </c>
      <c r="C293" s="34" t="s">
        <v>724</v>
      </c>
      <c r="D293" s="33" t="s">
        <v>725</v>
      </c>
      <c r="E293" s="35" t="s">
        <v>33</v>
      </c>
      <c r="F293" s="33" t="s">
        <v>35</v>
      </c>
      <c r="G293" s="33">
        <v>29</v>
      </c>
      <c r="H293" s="36">
        <f>VLOOKUP(F293,'[1]USHA INT'!$B$5:$C$139,2,FALSE)</f>
        <v>38</v>
      </c>
      <c r="I293" s="36">
        <v>20</v>
      </c>
      <c r="J293" s="36">
        <f t="shared" si="8"/>
        <v>1122</v>
      </c>
      <c r="K293" s="37" t="s">
        <v>17</v>
      </c>
      <c r="L293" s="33" t="s">
        <v>195</v>
      </c>
    </row>
    <row r="294" spans="1:12" s="2" customFormat="1" ht="15.95" customHeight="1">
      <c r="A294" s="32">
        <f t="shared" si="9"/>
        <v>287</v>
      </c>
      <c r="B294" s="33" t="s">
        <v>677</v>
      </c>
      <c r="C294" s="34" t="s">
        <v>726</v>
      </c>
      <c r="D294" s="33" t="s">
        <v>727</v>
      </c>
      <c r="E294" s="35" t="s">
        <v>33</v>
      </c>
      <c r="F294" s="33" t="s">
        <v>31</v>
      </c>
      <c r="G294" s="33">
        <v>50</v>
      </c>
      <c r="H294" s="36">
        <f>VLOOKUP(F294,'[1]USHA INT'!$B$5:$C$139,2,FALSE)</f>
        <v>38</v>
      </c>
      <c r="I294" s="36">
        <v>20</v>
      </c>
      <c r="J294" s="36">
        <f t="shared" si="8"/>
        <v>1920</v>
      </c>
      <c r="K294" s="37" t="s">
        <v>17</v>
      </c>
      <c r="L294" s="33" t="s">
        <v>103</v>
      </c>
    </row>
    <row r="295" spans="1:12" s="2" customFormat="1" ht="15.95" customHeight="1">
      <c r="A295" s="32">
        <f t="shared" si="9"/>
        <v>288</v>
      </c>
      <c r="B295" s="33" t="s">
        <v>677</v>
      </c>
      <c r="C295" s="34" t="s">
        <v>728</v>
      </c>
      <c r="D295" s="33" t="s">
        <v>729</v>
      </c>
      <c r="E295" s="35" t="s">
        <v>33</v>
      </c>
      <c r="F295" s="33" t="s">
        <v>31</v>
      </c>
      <c r="G295" s="33">
        <v>4</v>
      </c>
      <c r="H295" s="36">
        <f>VLOOKUP(F295,'[1]USHA INT'!$B$5:$C$139,2,FALSE)</f>
        <v>38</v>
      </c>
      <c r="I295" s="36">
        <v>20</v>
      </c>
      <c r="J295" s="36">
        <f t="shared" si="8"/>
        <v>172</v>
      </c>
      <c r="K295" s="37" t="s">
        <v>17</v>
      </c>
      <c r="L295" s="33" t="s">
        <v>165</v>
      </c>
    </row>
    <row r="296" spans="1:12" s="2" customFormat="1" ht="15.95" customHeight="1">
      <c r="A296" s="32">
        <f t="shared" si="9"/>
        <v>289</v>
      </c>
      <c r="B296" s="33" t="s">
        <v>677</v>
      </c>
      <c r="C296" s="34" t="s">
        <v>730</v>
      </c>
      <c r="D296" s="33" t="s">
        <v>731</v>
      </c>
      <c r="E296" s="35" t="s">
        <v>33</v>
      </c>
      <c r="F296" s="33" t="s">
        <v>31</v>
      </c>
      <c r="G296" s="33">
        <v>3</v>
      </c>
      <c r="H296" s="36">
        <f>VLOOKUP(F296,'[1]USHA INT'!$B$5:$C$139,2,FALSE)</f>
        <v>38</v>
      </c>
      <c r="I296" s="36">
        <v>20</v>
      </c>
      <c r="J296" s="36">
        <f t="shared" si="8"/>
        <v>134</v>
      </c>
      <c r="K296" s="37" t="s">
        <v>17</v>
      </c>
      <c r="L296" s="33" t="s">
        <v>165</v>
      </c>
    </row>
    <row r="297" spans="1:12" s="2" customFormat="1" ht="15.95" customHeight="1">
      <c r="A297" s="32">
        <f t="shared" si="9"/>
        <v>290</v>
      </c>
      <c r="B297" s="33" t="s">
        <v>526</v>
      </c>
      <c r="C297" s="34" t="s">
        <v>732</v>
      </c>
      <c r="D297" s="33" t="s">
        <v>733</v>
      </c>
      <c r="E297" s="35" t="s">
        <v>33</v>
      </c>
      <c r="F297" s="33" t="s">
        <v>46</v>
      </c>
      <c r="G297" s="33">
        <v>10</v>
      </c>
      <c r="H297" s="36">
        <f>VLOOKUP(F297,'[1]USHA INT'!$B$5:$C$139,2,FALSE)</f>
        <v>38</v>
      </c>
      <c r="I297" s="36">
        <v>20</v>
      </c>
      <c r="J297" s="36">
        <f t="shared" si="8"/>
        <v>400</v>
      </c>
      <c r="K297" s="37" t="s">
        <v>18</v>
      </c>
      <c r="L297" s="33" t="s">
        <v>629</v>
      </c>
    </row>
    <row r="298" spans="1:12" s="2" customFormat="1" ht="15.95" customHeight="1">
      <c r="A298" s="32">
        <f t="shared" si="9"/>
        <v>291</v>
      </c>
      <c r="B298" s="33" t="s">
        <v>526</v>
      </c>
      <c r="C298" s="34" t="s">
        <v>734</v>
      </c>
      <c r="D298" s="33" t="s">
        <v>735</v>
      </c>
      <c r="E298" s="35" t="s">
        <v>33</v>
      </c>
      <c r="F298" s="33" t="s">
        <v>30</v>
      </c>
      <c r="G298" s="33">
        <v>17</v>
      </c>
      <c r="H298" s="36">
        <f>VLOOKUP(F298,'[1]USHA INT'!$B$5:$C$139,2,FALSE)</f>
        <v>37</v>
      </c>
      <c r="I298" s="36">
        <v>20</v>
      </c>
      <c r="J298" s="36">
        <f t="shared" si="8"/>
        <v>649</v>
      </c>
      <c r="K298" s="37" t="s">
        <v>18</v>
      </c>
      <c r="L298" s="33" t="s">
        <v>249</v>
      </c>
    </row>
    <row r="299" spans="1:12" s="2" customFormat="1" ht="15.95" customHeight="1">
      <c r="A299" s="32">
        <f t="shared" si="9"/>
        <v>292</v>
      </c>
      <c r="B299" s="33" t="s">
        <v>677</v>
      </c>
      <c r="C299" s="34" t="s">
        <v>736</v>
      </c>
      <c r="D299" s="33" t="s">
        <v>737</v>
      </c>
      <c r="E299" s="35" t="s">
        <v>33</v>
      </c>
      <c r="F299" s="33" t="s">
        <v>26</v>
      </c>
      <c r="G299" s="33">
        <v>59</v>
      </c>
      <c r="H299" s="36">
        <f>VLOOKUP(F299,'[1]USHA INT'!$B$4:$F$139,5,FALSE)</f>
        <v>65</v>
      </c>
      <c r="I299" s="36">
        <v>20</v>
      </c>
      <c r="J299" s="36">
        <f t="shared" si="8"/>
        <v>3855</v>
      </c>
      <c r="K299" s="37" t="s">
        <v>19</v>
      </c>
      <c r="L299" s="33" t="s">
        <v>738</v>
      </c>
    </row>
    <row r="300" spans="1:12" s="2" customFormat="1" ht="15.95" customHeight="1">
      <c r="A300" s="32">
        <f t="shared" si="9"/>
        <v>293</v>
      </c>
      <c r="B300" s="33" t="s">
        <v>677</v>
      </c>
      <c r="C300" s="34" t="s">
        <v>739</v>
      </c>
      <c r="D300" s="33" t="s">
        <v>740</v>
      </c>
      <c r="E300" s="35" t="s">
        <v>33</v>
      </c>
      <c r="F300" s="33" t="s">
        <v>41</v>
      </c>
      <c r="G300" s="33">
        <v>61</v>
      </c>
      <c r="H300" s="36">
        <f>VLOOKUP(F300,'[1]USHA INT'!$B$5:$C$139,2,FALSE)</f>
        <v>40</v>
      </c>
      <c r="I300" s="36">
        <v>20</v>
      </c>
      <c r="J300" s="36">
        <f t="shared" si="8"/>
        <v>2460</v>
      </c>
      <c r="K300" s="37" t="s">
        <v>17</v>
      </c>
      <c r="L300" s="33" t="s">
        <v>741</v>
      </c>
    </row>
    <row r="301" spans="1:12" s="2" customFormat="1" ht="15.95" customHeight="1">
      <c r="A301" s="32">
        <f t="shared" si="9"/>
        <v>294</v>
      </c>
      <c r="B301" s="33" t="s">
        <v>677</v>
      </c>
      <c r="C301" s="34" t="s">
        <v>742</v>
      </c>
      <c r="D301" s="33" t="s">
        <v>743</v>
      </c>
      <c r="E301" s="35" t="s">
        <v>33</v>
      </c>
      <c r="F301" s="35" t="s">
        <v>1</v>
      </c>
      <c r="G301" s="33">
        <v>135</v>
      </c>
      <c r="H301" s="36">
        <f>VLOOKUP(F301,'[1]USHA INT'!$B$5:$C$139,2,FALSE)</f>
        <v>38</v>
      </c>
      <c r="I301" s="36">
        <v>20</v>
      </c>
      <c r="J301" s="36">
        <f t="shared" si="8"/>
        <v>5150</v>
      </c>
      <c r="K301" s="37" t="s">
        <v>17</v>
      </c>
      <c r="L301" s="35" t="s">
        <v>744</v>
      </c>
    </row>
    <row r="302" spans="1:12" s="2" customFormat="1" ht="15.95" customHeight="1">
      <c r="A302" s="45">
        <f t="shared" si="9"/>
        <v>295</v>
      </c>
      <c r="B302" s="46" t="s">
        <v>526</v>
      </c>
      <c r="C302" s="47" t="s">
        <v>745</v>
      </c>
      <c r="D302" s="47">
        <v>5009</v>
      </c>
      <c r="E302" s="48" t="s">
        <v>33</v>
      </c>
      <c r="F302" s="46" t="s">
        <v>1</v>
      </c>
      <c r="G302" s="46">
        <v>15</v>
      </c>
      <c r="H302" s="49">
        <f>VLOOKUP(F302,'[1]USHA INT'!$B$5:$C$139,2,FALSE)</f>
        <v>38</v>
      </c>
      <c r="I302" s="49">
        <v>20</v>
      </c>
      <c r="J302" s="49">
        <f t="shared" si="8"/>
        <v>590</v>
      </c>
      <c r="K302" s="50" t="s">
        <v>17</v>
      </c>
      <c r="L302" s="48" t="s">
        <v>744</v>
      </c>
    </row>
    <row r="303" spans="1:12" s="2" customFormat="1" ht="15.95" customHeight="1">
      <c r="A303" s="32">
        <f t="shared" si="9"/>
        <v>296</v>
      </c>
      <c r="B303" s="33" t="s">
        <v>677</v>
      </c>
      <c r="C303" s="34" t="s">
        <v>746</v>
      </c>
      <c r="D303" s="33" t="s">
        <v>747</v>
      </c>
      <c r="E303" s="35" t="s">
        <v>33</v>
      </c>
      <c r="F303" s="35" t="s">
        <v>1</v>
      </c>
      <c r="G303" s="33">
        <v>12</v>
      </c>
      <c r="H303" s="36">
        <f>VLOOKUP(F303,'[1]USHA INT'!$B$5:$C$139,2,FALSE)</f>
        <v>38</v>
      </c>
      <c r="I303" s="36">
        <v>20</v>
      </c>
      <c r="J303" s="36">
        <f t="shared" si="8"/>
        <v>476</v>
      </c>
      <c r="K303" s="37" t="s">
        <v>17</v>
      </c>
      <c r="L303" s="35" t="s">
        <v>744</v>
      </c>
    </row>
    <row r="304" spans="1:12" s="2" customFormat="1" ht="15.95" customHeight="1">
      <c r="A304" s="32">
        <f t="shared" si="9"/>
        <v>297</v>
      </c>
      <c r="B304" s="33" t="s">
        <v>677</v>
      </c>
      <c r="C304" s="34" t="s">
        <v>748</v>
      </c>
      <c r="D304" s="33" t="s">
        <v>749</v>
      </c>
      <c r="E304" s="35" t="s">
        <v>33</v>
      </c>
      <c r="F304" s="35" t="s">
        <v>1</v>
      </c>
      <c r="G304" s="33">
        <v>5</v>
      </c>
      <c r="H304" s="36">
        <f>VLOOKUP(F304,'[1]USHA INT'!$B$4:$D$139,3,FALSE)</f>
        <v>38</v>
      </c>
      <c r="I304" s="36">
        <v>20</v>
      </c>
      <c r="J304" s="36">
        <f t="shared" si="8"/>
        <v>210</v>
      </c>
      <c r="K304" s="37" t="s">
        <v>16</v>
      </c>
      <c r="L304" s="33" t="s">
        <v>750</v>
      </c>
    </row>
    <row r="305" spans="1:12" s="2" customFormat="1" ht="15.95" customHeight="1">
      <c r="A305" s="32">
        <f t="shared" si="9"/>
        <v>298</v>
      </c>
      <c r="B305" s="33" t="s">
        <v>677</v>
      </c>
      <c r="C305" s="34" t="s">
        <v>751</v>
      </c>
      <c r="D305" s="33" t="s">
        <v>102</v>
      </c>
      <c r="E305" s="35" t="s">
        <v>33</v>
      </c>
      <c r="F305" s="35" t="s">
        <v>1</v>
      </c>
      <c r="G305" s="33">
        <v>16</v>
      </c>
      <c r="H305" s="36">
        <f>VLOOKUP(F305,'[1]USHA INT'!$B$4:$D$139,3,FALSE)</f>
        <v>38</v>
      </c>
      <c r="I305" s="36">
        <v>20</v>
      </c>
      <c r="J305" s="36">
        <f t="shared" si="8"/>
        <v>628</v>
      </c>
      <c r="K305" s="37" t="s">
        <v>16</v>
      </c>
      <c r="L305" s="33" t="s">
        <v>752</v>
      </c>
    </row>
    <row r="306" spans="1:12" s="2" customFormat="1" ht="15.95" customHeight="1">
      <c r="A306" s="32">
        <f t="shared" si="9"/>
        <v>299</v>
      </c>
      <c r="B306" s="33" t="s">
        <v>677</v>
      </c>
      <c r="C306" s="34" t="s">
        <v>753</v>
      </c>
      <c r="D306" s="33" t="s">
        <v>754</v>
      </c>
      <c r="E306" s="35" t="s">
        <v>33</v>
      </c>
      <c r="F306" s="35" t="s">
        <v>1</v>
      </c>
      <c r="G306" s="33">
        <v>13</v>
      </c>
      <c r="H306" s="36">
        <f>VLOOKUP(F306,'[1]USHA INT'!$B$4:$D$139,3,FALSE)</f>
        <v>38</v>
      </c>
      <c r="I306" s="36">
        <v>20</v>
      </c>
      <c r="J306" s="36">
        <f t="shared" si="8"/>
        <v>514</v>
      </c>
      <c r="K306" s="37" t="s">
        <v>16</v>
      </c>
      <c r="L306" s="33" t="s">
        <v>755</v>
      </c>
    </row>
    <row r="307" spans="1:12" s="2" customFormat="1" ht="15.95" customHeight="1">
      <c r="A307" s="32">
        <f t="shared" si="9"/>
        <v>300</v>
      </c>
      <c r="B307" s="33" t="s">
        <v>677</v>
      </c>
      <c r="C307" s="34" t="s">
        <v>756</v>
      </c>
      <c r="D307" s="33" t="s">
        <v>757</v>
      </c>
      <c r="E307" s="35" t="s">
        <v>33</v>
      </c>
      <c r="F307" s="35" t="s">
        <v>1</v>
      </c>
      <c r="G307" s="33">
        <v>2</v>
      </c>
      <c r="H307" s="36">
        <f>VLOOKUP(F307,'[1]USHA INT'!$B$5:$J$141,9,FALSE)</f>
        <v>340</v>
      </c>
      <c r="I307" s="36">
        <v>20</v>
      </c>
      <c r="J307" s="36">
        <f t="shared" si="8"/>
        <v>700</v>
      </c>
      <c r="K307" s="37" t="s">
        <v>15</v>
      </c>
      <c r="L307" s="33" t="s">
        <v>758</v>
      </c>
    </row>
    <row r="308" spans="1:12" s="2" customFormat="1" ht="15.95" customHeight="1">
      <c r="A308" s="32">
        <f t="shared" si="9"/>
        <v>301</v>
      </c>
      <c r="B308" s="33" t="s">
        <v>677</v>
      </c>
      <c r="C308" s="34" t="s">
        <v>759</v>
      </c>
      <c r="D308" s="33" t="s">
        <v>760</v>
      </c>
      <c r="E308" s="35" t="s">
        <v>33</v>
      </c>
      <c r="F308" s="33" t="s">
        <v>239</v>
      </c>
      <c r="G308" s="33">
        <v>25</v>
      </c>
      <c r="H308" s="36">
        <f>VLOOKUP(F308,'[1]USHA INT'!$B$5:$C$139,2,FALSE)</f>
        <v>38</v>
      </c>
      <c r="I308" s="36">
        <v>20</v>
      </c>
      <c r="J308" s="36">
        <f t="shared" si="8"/>
        <v>970</v>
      </c>
      <c r="K308" s="37" t="s">
        <v>17</v>
      </c>
      <c r="L308" s="33" t="s">
        <v>240</v>
      </c>
    </row>
    <row r="309" spans="1:12" s="2" customFormat="1" ht="15.95" customHeight="1">
      <c r="A309" s="32">
        <f t="shared" si="9"/>
        <v>302</v>
      </c>
      <c r="B309" s="33" t="s">
        <v>677</v>
      </c>
      <c r="C309" s="34" t="s">
        <v>761</v>
      </c>
      <c r="D309" s="33" t="s">
        <v>762</v>
      </c>
      <c r="E309" s="35" t="s">
        <v>33</v>
      </c>
      <c r="F309" s="35" t="s">
        <v>1</v>
      </c>
      <c r="G309" s="33">
        <v>1</v>
      </c>
      <c r="H309" s="36">
        <f>VLOOKUP(F309,'[1]USHA INT'!$B$4:$F$139,5,FALSE)</f>
        <v>65</v>
      </c>
      <c r="I309" s="36">
        <v>20</v>
      </c>
      <c r="J309" s="36">
        <f t="shared" si="8"/>
        <v>85</v>
      </c>
      <c r="K309" s="37" t="s">
        <v>19</v>
      </c>
      <c r="L309" s="33" t="s">
        <v>763</v>
      </c>
    </row>
    <row r="310" spans="1:12" s="2" customFormat="1" ht="15.95" customHeight="1">
      <c r="A310" s="54" t="s">
        <v>768</v>
      </c>
      <c r="B310" s="55"/>
      <c r="C310" s="55"/>
      <c r="D310" s="55"/>
      <c r="E310" s="55"/>
      <c r="F310" s="55"/>
      <c r="G310" s="55"/>
      <c r="H310" s="55"/>
      <c r="I310" s="56"/>
      <c r="J310" s="38">
        <f>SUM(J8:J309)</f>
        <v>251145</v>
      </c>
      <c r="K310" s="39"/>
      <c r="L310" s="39"/>
    </row>
    <row r="311" spans="1:12" s="2" customFormat="1" ht="15.95" customHeight="1" thickBot="1">
      <c r="A311" s="40"/>
      <c r="B311" s="41"/>
      <c r="C311" s="42"/>
      <c r="D311" s="41"/>
      <c r="E311" s="41"/>
      <c r="F311" s="41"/>
      <c r="G311" s="26">
        <f>SUM(G8:G309)</f>
        <v>5004</v>
      </c>
      <c r="H311" s="43"/>
      <c r="I311" s="43"/>
      <c r="J311" s="43"/>
      <c r="K311" s="41"/>
      <c r="L311" s="41"/>
    </row>
    <row r="312" spans="1:12" s="2" customFormat="1" ht="15.95" customHeight="1" thickBot="1">
      <c r="A312" s="51" t="s">
        <v>32</v>
      </c>
      <c r="B312" s="52"/>
      <c r="C312" s="52"/>
      <c r="D312" s="52"/>
      <c r="E312" s="52"/>
      <c r="F312" s="52"/>
      <c r="G312" s="52"/>
      <c r="H312" s="52"/>
      <c r="I312" s="52"/>
      <c r="J312" s="52"/>
      <c r="K312" s="53"/>
    </row>
    <row r="313" spans="1:12" s="2" customFormat="1" ht="15.95" customHeight="1">
      <c r="A313" s="12"/>
      <c r="B313" s="12"/>
      <c r="C313" s="12"/>
      <c r="D313" s="13"/>
      <c r="E313" s="12"/>
      <c r="F313" s="12"/>
      <c r="G313" s="12"/>
      <c r="H313" s="12"/>
      <c r="I313" s="12"/>
      <c r="J313" s="12"/>
      <c r="K313" s="25"/>
    </row>
    <row r="314" spans="1:12" s="2" customFormat="1" ht="15.95" customHeight="1">
      <c r="A314" s="10" t="s">
        <v>7</v>
      </c>
      <c r="B314" s="27"/>
      <c r="C314" s="28"/>
      <c r="D314" s="28"/>
      <c r="E314" s="27"/>
      <c r="F314" s="27"/>
      <c r="G314" s="29"/>
      <c r="H314" s="29"/>
      <c r="I314" s="29"/>
      <c r="J314" s="29"/>
      <c r="K314" s="29"/>
    </row>
    <row r="315" spans="1:12" s="2" customFormat="1" ht="15.95" customHeight="1">
      <c r="A315" s="10"/>
      <c r="B315" s="27"/>
      <c r="C315" s="28"/>
      <c r="D315" s="28"/>
      <c r="E315" s="27"/>
      <c r="F315" s="9"/>
      <c r="G315" s="29"/>
      <c r="H315" s="29"/>
      <c r="I315" s="29"/>
      <c r="J315" s="29"/>
      <c r="K315" s="29"/>
    </row>
    <row r="316" spans="1:12" s="2" customFormat="1" ht="15.95" customHeight="1">
      <c r="A316" s="10"/>
      <c r="B316" s="27"/>
      <c r="C316" s="28"/>
      <c r="D316" s="28"/>
      <c r="E316" s="27"/>
      <c r="F316" s="27"/>
      <c r="G316" s="29"/>
      <c r="H316" s="29"/>
      <c r="I316" s="29"/>
      <c r="J316" s="30"/>
      <c r="K316" s="29"/>
    </row>
    <row r="317" spans="1:12" s="2" customFormat="1" ht="15.95" customHeight="1">
      <c r="A317" s="10" t="s">
        <v>4</v>
      </c>
      <c r="B317" s="27"/>
      <c r="C317" s="28"/>
      <c r="D317" s="28"/>
      <c r="E317" s="27"/>
      <c r="F317" s="27"/>
      <c r="G317" s="29"/>
      <c r="H317" s="29"/>
      <c r="I317" s="29"/>
      <c r="J317" s="29"/>
      <c r="K317" s="29"/>
    </row>
  </sheetData>
  <sortState ref="B8:L273">
    <sortCondition ref="B8:B273"/>
    <sortCondition ref="C8:C273"/>
  </sortState>
  <mergeCells count="2">
    <mergeCell ref="A312:K312"/>
    <mergeCell ref="A310:I310"/>
  </mergeCells>
  <conditionalFormatting sqref="C318:C1048576">
    <cfRule type="duplicateValues" dxfId="1" priority="7"/>
  </conditionalFormatting>
  <conditionalFormatting sqref="C7:C309 C311">
    <cfRule type="duplicateValues" dxfId="0" priority="1"/>
  </conditionalFormatting>
  <printOptions horizontalCentered="1"/>
  <pageMargins left="0.15748031496062992" right="3.937007874015748E-2" top="1.4960629921259843" bottom="0.6692913385826772" header="0.19685039370078741" footer="0.27559055118110237"/>
  <pageSetup paperSize="9" orientation="portrait" r:id="rId1"/>
  <headerFooter>
    <oddHeader>&amp;C&amp;"Cambria,Regular"&amp;10BILL
&amp;"Eras Bold ITC,Italic"&amp;28PRAGATI  LOGISTICS
&amp;"Cambria,Regular"&amp;10KHUNTIA LANE, SAMANTA SAHI, CUTTACK,
PAN NO : AGHPB9356M
&amp;G&amp;R
PH. :0671-2412244
MOB.:  9040030082</oddHeader>
    <oddFooter>&amp;CPage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PERSONAL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pratyush</dc:creator>
  <cp:lastModifiedBy>ARATA</cp:lastModifiedBy>
  <cp:lastPrinted>2024-09-14T08:16:50Z</cp:lastPrinted>
  <dcterms:created xsi:type="dcterms:W3CDTF">2010-04-08T11:28:01Z</dcterms:created>
  <dcterms:modified xsi:type="dcterms:W3CDTF">2024-09-14T08:16:54Z</dcterms:modified>
</cp:coreProperties>
</file>