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L5" s="1"/>
  <c r="H6"/>
  <c r="L6" s="1"/>
  <c r="H7"/>
  <c r="H8"/>
  <c r="L8" s="1"/>
  <c r="H9"/>
  <c r="L9" s="1"/>
  <c r="H10"/>
  <c r="L10" s="1"/>
  <c r="H11"/>
  <c r="L11" s="1"/>
  <c r="H12"/>
  <c r="L12" s="1"/>
  <c r="H4"/>
  <c r="L4" s="1"/>
  <c r="L13" l="1"/>
  <c r="L7"/>
</calcChain>
</file>

<file path=xl/sharedStrings.xml><?xml version="1.0" encoding="utf-8"?>
<sst xmlns="http://schemas.openxmlformats.org/spreadsheetml/2006/main" count="63" uniqueCount="53">
  <si>
    <t>INVOICE
PRAGATI LOGISTICS,SAMANTA SAHI KHUNTIA LANE,8984191006
GST No:21AGHPB9356M1Z9</t>
  </si>
  <si>
    <t>05/12/2024</t>
  </si>
  <si>
    <t>1143</t>
  </si>
  <si>
    <t>06/12/2024</t>
  </si>
  <si>
    <t>1150</t>
  </si>
  <si>
    <t>09/12/2024</t>
  </si>
  <si>
    <t>1165</t>
  </si>
  <si>
    <t>10/12/2024</t>
  </si>
  <si>
    <t>290</t>
  </si>
  <si>
    <t>294</t>
  </si>
  <si>
    <t>14/12/2024</t>
  </si>
  <si>
    <t>1191</t>
  </si>
  <si>
    <t>1194</t>
  </si>
  <si>
    <t>24/12/2024</t>
  </si>
  <si>
    <t>1240</t>
  </si>
  <si>
    <t>31/12/2024</t>
  </si>
  <si>
    <t>1274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</si>
  <si>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</si>
  <si>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</si>
  <si>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CHHENAPADI</t>
  </si>
  <si>
    <t>TIKABALI</t>
  </si>
  <si>
    <t>PATTAMUNDAI</t>
  </si>
  <si>
    <t>PARADEEP</t>
  </si>
  <si>
    <t>SUKINDA</t>
  </si>
  <si>
    <t>JALESWAR</t>
  </si>
  <si>
    <t>CHANDANESWAR</t>
  </si>
  <si>
    <t>CTC</t>
  </si>
  <si>
    <t>DO/17458</t>
  </si>
  <si>
    <t>MA/12194</t>
  </si>
  <si>
    <t>DO/17678</t>
  </si>
  <si>
    <t>DO/17728</t>
  </si>
  <si>
    <t>DO/17730</t>
  </si>
  <si>
    <t>DO/18037</t>
  </si>
  <si>
    <t>MA/12511</t>
  </si>
  <si>
    <t>MA/12858</t>
  </si>
  <si>
    <t>MA/13159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</si>
  <si>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</si>
  <si>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</si>
  <si>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</si>
  <si>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</si>
  <si>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</si>
  <si>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</si>
  <si>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</si>
  <si>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</si>
  <si>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</si>
  <si>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CHIKITIGADA</t>
  </si>
  <si>
    <t>BELABAHALI</t>
  </si>
  <si>
    <t>(RUPEES SIX THOUSAND SEVEN HUNDRED SEVENTY FIVE ONLY)</t>
  </si>
  <si>
    <t xml:space="preserve">Bill Date:31/12/2024
Bill NO : 30627
Total Amount:6775.00
</t>
  </si>
  <si>
    <t xml:space="preserve">
GULMARG PRODUCTS
Address: HOLDING NO.366, WARD NO.13, NANDI SAHI,,CHOUDHURY BZAR-753001 ODISHA,9668199633
GST No:21AABFG1688F1ZR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</si>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</sst>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438150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4495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Q20" sqref="Q2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6.85546875" style="1" customWidth="1"/>
    <col min="8" max="8" width="8" style="2" customWidth="1"/>
    <col min="9" max="9" width="6.42578125" style="2" customWidth="1"/>
    <col min="10" max="10" width="7.5703125" style="2" customWidth="1"/>
    <col min="11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7.25" customHeight="1">
      <c r="A2" s="21" t="s">
        <v>49</v>
      </c>
      <c r="B2" s="22"/>
      <c r="C2" s="22"/>
      <c r="D2" s="22"/>
      <c r="E2" s="22"/>
      <c r="F2" s="22"/>
      <c r="G2" s="22"/>
      <c r="H2" s="23"/>
      <c r="I2" s="20" t="s">
        <v>48</v>
      </c>
      <c r="J2" s="20"/>
      <c r="K2" s="20"/>
      <c r="L2" s="20"/>
    </row>
    <row r="3" spans="1:12" s="10" customFormat="1" ht="15" customHeight="1">
      <c r="A3" s="8" t="s">
        <v>36</v>
      </c>
      <c r="B3" s="8" t="s">
        <v>37</v>
      </c>
      <c r="C3" s="8" t="s">
        <v>38</v>
      </c>
      <c r="D3" s="8" t="s">
        <v>39</v>
      </c>
      <c r="E3" s="8" t="s">
        <v>40</v>
      </c>
      <c r="F3" s="8" t="s">
        <v>41</v>
      </c>
      <c r="G3" s="8" t="s">
        <v>42</v>
      </c>
      <c r="H3" s="9" t="s">
        <v>43</v>
      </c>
      <c r="I3" s="9" t="s">
        <v>50</v>
      </c>
      <c r="J3" s="9" t="s">
        <v>51</v>
      </c>
      <c r="K3" s="9" t="s">
        <v>52</v>
      </c>
      <c r="L3" s="9" t="s">
        <v>44</v>
      </c>
    </row>
    <row r="4" spans="1:12" ht="15" customHeight="1">
      <c r="A4" s="24">
        <v>1</v>
      </c>
      <c r="B4" s="4" t="s">
        <v>1</v>
      </c>
      <c r="C4" s="4" t="s">
        <v>27</v>
      </c>
      <c r="D4" s="7" t="s">
        <v>26</v>
      </c>
      <c r="E4" s="4" t="s">
        <v>19</v>
      </c>
      <c r="F4" s="4" t="s">
        <v>2</v>
      </c>
      <c r="G4" s="4">
        <v>7</v>
      </c>
      <c r="H4" s="5">
        <f>VLOOKUP(E4,'[1]GULMARG PRODUCT'!$B$4:$C$145,2,FALSE)</f>
        <v>112</v>
      </c>
      <c r="I4" s="5">
        <f>G4*2</f>
        <v>14</v>
      </c>
      <c r="J4" s="5">
        <f>VLOOKUP(E4,'[1]GULMARG PRODUCT'!$B$4:$D$145,3,FALSE)*G4</f>
        <v>84</v>
      </c>
      <c r="K4" s="5">
        <v>50</v>
      </c>
      <c r="L4" s="5">
        <f>G4*H4+I4+J4+K4</f>
        <v>932</v>
      </c>
    </row>
    <row r="5" spans="1:12" ht="15" customHeight="1">
      <c r="A5" s="24">
        <v>2</v>
      </c>
      <c r="B5" s="4" t="s">
        <v>3</v>
      </c>
      <c r="C5" s="4" t="s">
        <v>28</v>
      </c>
      <c r="D5" s="7" t="s">
        <v>26</v>
      </c>
      <c r="E5" s="4" t="s">
        <v>20</v>
      </c>
      <c r="F5" s="4" t="s">
        <v>4</v>
      </c>
      <c r="G5" s="4">
        <v>9</v>
      </c>
      <c r="H5" s="5">
        <f>VLOOKUP(E5,'[1]GULMARG PRODUCT'!$B$4:$C$145,2,FALSE)</f>
        <v>180</v>
      </c>
      <c r="I5" s="5">
        <f t="shared" ref="I5:I12" si="0">G5*2</f>
        <v>18</v>
      </c>
      <c r="J5" s="5">
        <f>VLOOKUP(E5,'[1]GULMARG PRODUCT'!$B$4:$D$145,3,FALSE)*G5</f>
        <v>360</v>
      </c>
      <c r="K5" s="5">
        <v>50</v>
      </c>
      <c r="L5" s="5">
        <f t="shared" ref="L5:L12" si="1">G5*H5+I5+J5+K5</f>
        <v>2048</v>
      </c>
    </row>
    <row r="6" spans="1:12" ht="15" customHeight="1">
      <c r="A6" s="24">
        <v>3</v>
      </c>
      <c r="B6" s="4" t="s">
        <v>5</v>
      </c>
      <c r="C6" s="4" t="s">
        <v>29</v>
      </c>
      <c r="D6" s="7" t="s">
        <v>26</v>
      </c>
      <c r="E6" s="4" t="s">
        <v>21</v>
      </c>
      <c r="F6" s="4" t="s">
        <v>6</v>
      </c>
      <c r="G6" s="4">
        <v>11</v>
      </c>
      <c r="H6" s="5">
        <f>VLOOKUP(E6,'[1]GULMARG PRODUCT'!$B$4:$C$145,2,FALSE)</f>
        <v>100</v>
      </c>
      <c r="I6" s="5">
        <f t="shared" si="0"/>
        <v>22</v>
      </c>
      <c r="J6" s="5">
        <f>VLOOKUP(E6,'[1]GULMARG PRODUCT'!$B$4:$D$145,3,FALSE)*G6</f>
        <v>132</v>
      </c>
      <c r="K6" s="5">
        <v>50</v>
      </c>
      <c r="L6" s="5">
        <f t="shared" si="1"/>
        <v>1304</v>
      </c>
    </row>
    <row r="7" spans="1:12" ht="15" customHeight="1">
      <c r="A7" s="24">
        <v>4</v>
      </c>
      <c r="B7" s="4" t="s">
        <v>7</v>
      </c>
      <c r="C7" s="4" t="s">
        <v>30</v>
      </c>
      <c r="D7" s="7" t="s">
        <v>26</v>
      </c>
      <c r="E7" s="7" t="s">
        <v>46</v>
      </c>
      <c r="F7" s="4" t="s">
        <v>8</v>
      </c>
      <c r="G7" s="4">
        <v>3</v>
      </c>
      <c r="H7" s="5">
        <f>VLOOKUP(E7,'[1]GULMARG PRODUCT'!$B$4:$C$145,2,FALSE)</f>
        <v>110</v>
      </c>
      <c r="I7" s="5">
        <f t="shared" si="0"/>
        <v>6</v>
      </c>
      <c r="J7" s="5">
        <f>VLOOKUP(E7,'[1]GULMARG PRODUCT'!$B$4:$D$145,3,FALSE)*G7</f>
        <v>36</v>
      </c>
      <c r="K7" s="5">
        <v>50</v>
      </c>
      <c r="L7" s="5">
        <f t="shared" si="1"/>
        <v>422</v>
      </c>
    </row>
    <row r="8" spans="1:12" ht="15" customHeight="1">
      <c r="A8" s="24">
        <v>5</v>
      </c>
      <c r="B8" s="4" t="s">
        <v>7</v>
      </c>
      <c r="C8" s="4" t="s">
        <v>31</v>
      </c>
      <c r="D8" s="7" t="s">
        <v>26</v>
      </c>
      <c r="E8" s="4" t="s">
        <v>22</v>
      </c>
      <c r="F8" s="4" t="s">
        <v>9</v>
      </c>
      <c r="G8" s="4">
        <v>1</v>
      </c>
      <c r="H8" s="5">
        <f>VLOOKUP(E8,'[1]GULMARG PRODUCT'!$B$4:$C$145,2,FALSE)</f>
        <v>100</v>
      </c>
      <c r="I8" s="5">
        <f t="shared" si="0"/>
        <v>2</v>
      </c>
      <c r="J8" s="5">
        <f>VLOOKUP(E8,'[1]GULMARG PRODUCT'!$B$4:$D$145,3,FALSE)*G8</f>
        <v>12</v>
      </c>
      <c r="K8" s="5">
        <v>50</v>
      </c>
      <c r="L8" s="5">
        <f t="shared" si="1"/>
        <v>164</v>
      </c>
    </row>
    <row r="9" spans="1:12" ht="15" customHeight="1">
      <c r="A9" s="24">
        <v>6</v>
      </c>
      <c r="B9" s="4" t="s">
        <v>10</v>
      </c>
      <c r="C9" s="4" t="s">
        <v>32</v>
      </c>
      <c r="D9" s="7" t="s">
        <v>26</v>
      </c>
      <c r="E9" s="4" t="s">
        <v>23</v>
      </c>
      <c r="F9" s="4" t="s">
        <v>11</v>
      </c>
      <c r="G9" s="4">
        <v>3</v>
      </c>
      <c r="H9" s="5">
        <f>VLOOKUP(E9,'[1]GULMARG PRODUCT'!$B$4:$C$145,2,FALSE)</f>
        <v>100</v>
      </c>
      <c r="I9" s="5">
        <f t="shared" si="0"/>
        <v>6</v>
      </c>
      <c r="J9" s="5">
        <f>VLOOKUP(E9,'[1]GULMARG PRODUCT'!$B$4:$D$145,3,FALSE)*G9</f>
        <v>45</v>
      </c>
      <c r="K9" s="5">
        <v>50</v>
      </c>
      <c r="L9" s="5">
        <f t="shared" si="1"/>
        <v>401</v>
      </c>
    </row>
    <row r="10" spans="1:12" ht="15" customHeight="1">
      <c r="A10" s="24">
        <v>7</v>
      </c>
      <c r="B10" s="4" t="s">
        <v>10</v>
      </c>
      <c r="C10" s="4" t="s">
        <v>33</v>
      </c>
      <c r="D10" s="7" t="s">
        <v>26</v>
      </c>
      <c r="E10" s="4" t="s">
        <v>24</v>
      </c>
      <c r="F10" s="4" t="s">
        <v>12</v>
      </c>
      <c r="G10" s="4">
        <v>3</v>
      </c>
      <c r="H10" s="5">
        <f>VLOOKUP(E10,'[1]GULMARG PRODUCT'!$B$4:$C$145,2,FALSE)</f>
        <v>120</v>
      </c>
      <c r="I10" s="5">
        <f t="shared" si="0"/>
        <v>6</v>
      </c>
      <c r="J10" s="5">
        <f>VLOOKUP(E10,'[1]GULMARG PRODUCT'!$B$4:$D$145,3,FALSE)*G10</f>
        <v>36</v>
      </c>
      <c r="K10" s="5">
        <v>50</v>
      </c>
      <c r="L10" s="5">
        <f t="shared" si="1"/>
        <v>452</v>
      </c>
    </row>
    <row r="11" spans="1:12" ht="15" customHeight="1">
      <c r="A11" s="24">
        <v>8</v>
      </c>
      <c r="B11" s="4" t="s">
        <v>13</v>
      </c>
      <c r="C11" s="4" t="s">
        <v>34</v>
      </c>
      <c r="D11" s="7" t="s">
        <v>26</v>
      </c>
      <c r="E11" s="4" t="s">
        <v>25</v>
      </c>
      <c r="F11" s="4" t="s">
        <v>14</v>
      </c>
      <c r="G11" s="4">
        <v>2</v>
      </c>
      <c r="H11" s="5">
        <f>VLOOKUP(E11,'[1]GULMARG PRODUCT'!$B$4:$C$145,2,FALSE)</f>
        <v>130</v>
      </c>
      <c r="I11" s="5">
        <f t="shared" si="0"/>
        <v>4</v>
      </c>
      <c r="J11" s="5">
        <f>VLOOKUP(E11,'[1]GULMARG PRODUCT'!$B$4:$D$145,3,FALSE)*G11</f>
        <v>80</v>
      </c>
      <c r="K11" s="5">
        <v>50</v>
      </c>
      <c r="L11" s="5">
        <f t="shared" si="1"/>
        <v>394</v>
      </c>
    </row>
    <row r="12" spans="1:12" ht="15" customHeight="1">
      <c r="A12" s="24">
        <v>9</v>
      </c>
      <c r="B12" s="4" t="s">
        <v>15</v>
      </c>
      <c r="C12" s="4" t="s">
        <v>35</v>
      </c>
      <c r="D12" s="7" t="s">
        <v>26</v>
      </c>
      <c r="E12" s="7" t="s">
        <v>45</v>
      </c>
      <c r="F12" s="4" t="s">
        <v>16</v>
      </c>
      <c r="G12" s="4">
        <v>4</v>
      </c>
      <c r="H12" s="5">
        <f>VLOOKUP(E12,'[1]GULMARG PRODUCT'!$B$4:$C$145,2,FALSE)</f>
        <v>120</v>
      </c>
      <c r="I12" s="5">
        <f t="shared" si="0"/>
        <v>8</v>
      </c>
      <c r="J12" s="5">
        <f>VLOOKUP(E12,'[1]GULMARG PRODUCT'!$B$4:$D$145,3,FALSE)*G12</f>
        <v>120</v>
      </c>
      <c r="K12" s="5">
        <v>50</v>
      </c>
      <c r="L12" s="5">
        <f t="shared" si="1"/>
        <v>658</v>
      </c>
    </row>
    <row r="13" spans="1:12" s="3" customFormat="1" ht="15" customHeight="1">
      <c r="A13" s="11" t="s">
        <v>47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6">
        <f>SUM(L4:L12)</f>
        <v>6775</v>
      </c>
    </row>
    <row r="14" spans="1:12" s="3" customFormat="1" ht="30" customHeight="1">
      <c r="A14" s="15" t="s">
        <v>18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>
      <c r="G16" s="8">
        <f>SUM(G4:G12)</f>
        <v>43</v>
      </c>
    </row>
  </sheetData>
  <sortState ref="B4:K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2025-01-18T10:25:29Z</cp:lastPrinted>
  <dcterms:created xsi:type="dcterms:W3CDTF">2025-01-09T07:00:27Z</dcterms:created>
  <dcterms:modified xsi:type="dcterms:W3CDTF">2025-01-18T10:26:00Z</dcterms:modified>
</cp:coreProperties>
</file>