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Sheet1!$A$7:$L$37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36" i="1" l="1"/>
  <c r="J32" i="1" l="1"/>
  <c r="I32" i="1"/>
  <c r="H32" i="1"/>
  <c r="L32" i="1" s="1"/>
  <c r="J31" i="1"/>
  <c r="I31" i="1"/>
  <c r="L31" i="1" s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L15" i="1" s="1"/>
  <c r="J14" i="1"/>
  <c r="I14" i="1"/>
  <c r="H14" i="1"/>
  <c r="L14" i="1" s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L10" i="1" s="1"/>
  <c r="H10" i="1"/>
  <c r="J9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J8" i="1"/>
  <c r="I8" i="1"/>
  <c r="H8" i="1"/>
  <c r="L8" i="1" s="1"/>
  <c r="L29" i="1" l="1"/>
  <c r="L12" i="1"/>
  <c r="L25" i="1"/>
  <c r="L27" i="1"/>
  <c r="L17" i="1"/>
  <c r="L19" i="1"/>
  <c r="L21" i="1"/>
  <c r="L23" i="1"/>
  <c r="L9" i="1"/>
  <c r="L33" i="1" l="1"/>
</calcChain>
</file>

<file path=xl/sharedStrings.xml><?xml version="1.0" encoding="utf-8"?>
<sst xmlns="http://schemas.openxmlformats.org/spreadsheetml/2006/main" count="180" uniqueCount="126">
  <si>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</si>
  <si>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</si>
  <si>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</si>
  <si>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</si>
  <si>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</si>
  <si>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</si>
  <si>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</si>
  <si>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</si>
  <si>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</si>
  <si>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</si>
  <si>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RATE</t>
  </si>
  <si>
    <t>PRAGATI LOGISTICS</t>
  </si>
  <si>
    <t>HSN CODE-996791</t>
  </si>
  <si>
    <t>CTC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</si>
  <si>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</si>
  <si>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</si>
  <si>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</si>
  <si>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</si>
  <si>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</si>
  <si>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AMT.</t>
  </si>
  <si>
    <t>LR NO.</t>
  </si>
  <si>
    <t>HML</t>
  </si>
  <si>
    <t>DD.CH.</t>
  </si>
  <si>
    <t>LR CH.</t>
  </si>
  <si>
    <t>INV. NO.</t>
  </si>
  <si>
    <t>PARTY NAME</t>
  </si>
  <si>
    <t>BALASORE</t>
  </si>
  <si>
    <t>KARNANI AGENCY</t>
  </si>
  <si>
    <t>BHADRAK</t>
  </si>
  <si>
    <t>TULASHI AGENCIES</t>
  </si>
  <si>
    <t>JAJPUR ROAD</t>
  </si>
  <si>
    <t>SAHOO ENTERPRISES</t>
  </si>
  <si>
    <t>DHENKANAL</t>
  </si>
  <si>
    <t>PANDA AGENCIES</t>
  </si>
  <si>
    <t>PIRAHAT</t>
  </si>
  <si>
    <t>niranjan sahoo pirahat</t>
  </si>
  <si>
    <t>GUDIA KATENI</t>
  </si>
  <si>
    <t>SHREERAM TRADERS</t>
  </si>
  <si>
    <t>PURI</t>
  </si>
  <si>
    <t>DEVJYOTI ASSOCIATES</t>
  </si>
  <si>
    <t>JATNI</t>
  </si>
  <si>
    <t>MAA STORE</t>
  </si>
  <si>
    <t>MONTH   : APRIL, 2023</t>
  </si>
  <si>
    <t>INVOICE DATE : 30/04/2023</t>
  </si>
  <si>
    <t>KINDLY ,VERIFY &amp; CONFIRM US  WITHIN 7 DAYS , ELSE GST WILL 20TH MAY, 2023.</t>
  </si>
  <si>
    <t>10/4/2023</t>
  </si>
  <si>
    <t>PL/JA/00712</t>
  </si>
  <si>
    <t>1532300005</t>
  </si>
  <si>
    <t>JARKA</t>
  </si>
  <si>
    <t>MAHAVIR DISTRIBUTORS</t>
  </si>
  <si>
    <t>11/4/2023</t>
  </si>
  <si>
    <t>PL/JA/00760</t>
  </si>
  <si>
    <t>0008</t>
  </si>
  <si>
    <t>SAI SHANKAR AGENCY</t>
  </si>
  <si>
    <t>PL/JA/00761</t>
  </si>
  <si>
    <t>0013</t>
  </si>
  <si>
    <t>12/4/2023</t>
  </si>
  <si>
    <t>PL/JA/00823</t>
  </si>
  <si>
    <t>1532300015</t>
  </si>
  <si>
    <t>PL/JA/00824</t>
  </si>
  <si>
    <t>1532300023</t>
  </si>
  <si>
    <t>PL/JA/00839</t>
  </si>
  <si>
    <t>0021</t>
  </si>
  <si>
    <t>JALESWAR</t>
  </si>
  <si>
    <t>agarwalla and sons</t>
  </si>
  <si>
    <t>13/4/2023</t>
  </si>
  <si>
    <t>PL/JA/00925</t>
  </si>
  <si>
    <t>0028</t>
  </si>
  <si>
    <t>CHAMPUA</t>
  </si>
  <si>
    <t>MAA AGENCY</t>
  </si>
  <si>
    <t>15/4/2023</t>
  </si>
  <si>
    <t>PL/JA/01071</t>
  </si>
  <si>
    <t>1532300043</t>
  </si>
  <si>
    <t>SUBHAM TRADERS</t>
  </si>
  <si>
    <t>PL/JA/01078</t>
  </si>
  <si>
    <t>0041</t>
  </si>
  <si>
    <t>PL/JA/01113</t>
  </si>
  <si>
    <t>1532300029</t>
  </si>
  <si>
    <t>PATTAMUNDAI</t>
  </si>
  <si>
    <t>annapurna agency</t>
  </si>
  <si>
    <t>PL/JA/01115</t>
  </si>
  <si>
    <t>1532300033</t>
  </si>
  <si>
    <t xml:space="preserve">Khuntuni </t>
  </si>
  <si>
    <t>OM SHIVADATTA PRADHAN</t>
  </si>
  <si>
    <t>16/4/2023</t>
  </si>
  <si>
    <t>PL/JA/01124</t>
  </si>
  <si>
    <t>0042</t>
  </si>
  <si>
    <t>17/4/2023</t>
  </si>
  <si>
    <t>PL/JA/01171</t>
  </si>
  <si>
    <t>0052</t>
  </si>
  <si>
    <t>PL/JA/01183</t>
  </si>
  <si>
    <t>1532300055</t>
  </si>
  <si>
    <t>20/4/2023</t>
  </si>
  <si>
    <t>PL/JA/01477</t>
  </si>
  <si>
    <t>0069</t>
  </si>
  <si>
    <t>PL/JA/01487</t>
  </si>
  <si>
    <t>074</t>
  </si>
  <si>
    <t>21/4/2023</t>
  </si>
  <si>
    <t>PL/JA/01587</t>
  </si>
  <si>
    <t>1532300077</t>
  </si>
  <si>
    <t>PL/JA/01673</t>
  </si>
  <si>
    <t>81</t>
  </si>
  <si>
    <t>22/4/2023</t>
  </si>
  <si>
    <t>PL/JA/01679</t>
  </si>
  <si>
    <t>1532300087</t>
  </si>
  <si>
    <t>BARBIL</t>
  </si>
  <si>
    <t>ANITA DEVI ENTERPRISES</t>
  </si>
  <si>
    <t>24/4/2023</t>
  </si>
  <si>
    <t>PL/JA/01716</t>
  </si>
  <si>
    <t>1532300096</t>
  </si>
  <si>
    <t>PL/JA/01748</t>
  </si>
  <si>
    <t>92</t>
  </si>
  <si>
    <t>25/4/2023</t>
  </si>
  <si>
    <t>PL/JA/01802</t>
  </si>
  <si>
    <t>1532300102</t>
  </si>
  <si>
    <t>PL/JA/01837</t>
  </si>
  <si>
    <t>1532300105</t>
  </si>
  <si>
    <t>NIMAPARA</t>
  </si>
  <si>
    <t>maa jageswari agency</t>
  </si>
  <si>
    <t>26/4/2023</t>
  </si>
  <si>
    <t>PL/JA/01911</t>
  </si>
  <si>
    <t>108</t>
  </si>
  <si>
    <t>PL/JA/01912</t>
  </si>
  <si>
    <t>109</t>
  </si>
  <si>
    <t>(RUPEES TWENTY SIX THOUSAND NINE HUNDRED FIFTY TWO ONLY)</t>
  </si>
  <si>
    <t xml:space="preserve">INVOICE .   : INV-4147/23-24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</si>
</sst>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Kinna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right" vertical="center"/>
    </xf>
    <xf numFmtId="0" fontId="16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7" fillId="0" borderId="1" xfId="0" applyNumberFormat="1" applyFont="1" applyBorder="1"/>
    <xf numFmtId="2" fontId="0" fillId="0" borderId="1" xfId="0" applyNumberFormat="1" applyFont="1" applyBorder="1"/>
    <xf numFmtId="2" fontId="16" fillId="0" borderId="1" xfId="0" applyNumberFormat="1" applyFont="1" applyBorder="1" applyAlignment="1">
      <alignment horizontal="right" vertical="center"/>
    </xf>
    <xf numFmtId="0" fontId="16" fillId="0" borderId="1" xfId="0" applyNumberFormat="1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6" fillId="0" borderId="2" xfId="0" applyNumberFormat="1" applyFont="1" applyBorder="1" applyAlignment="1">
      <alignment horizontal="right" vertical="center"/>
    </xf>
    <xf numFmtId="0" fontId="16" fillId="0" borderId="3" xfId="0" applyNumberFormat="1" applyFont="1" applyBorder="1" applyAlignment="1">
      <alignment horizontal="right" vertical="center"/>
    </xf>
    <xf numFmtId="0" fontId="16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25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25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25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25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25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25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25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57</v>
          </cell>
          <cell r="E11">
            <v>25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25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25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25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25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25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25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57</v>
          </cell>
          <cell r="E18">
            <v>25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25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25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25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25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25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25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57</v>
          </cell>
          <cell r="E25">
            <v>25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25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25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25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25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57</v>
          </cell>
          <cell r="E30">
            <v>25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25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25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25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25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25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25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25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25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25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25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25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25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25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25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25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25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25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25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25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25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25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25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25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25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25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25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25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25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25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25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25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25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25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25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25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25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25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25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25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25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25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25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25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25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25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25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25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25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25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25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25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25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25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25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25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25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25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25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25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25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57</v>
          </cell>
          <cell r="E91">
            <v>25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25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25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25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25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57</v>
          </cell>
          <cell r="E96">
            <v>25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57</v>
          </cell>
          <cell r="E97">
            <v>25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57</v>
          </cell>
          <cell r="E98">
            <v>25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25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25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25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25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25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25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25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25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25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25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25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25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25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57</v>
          </cell>
          <cell r="E112">
            <v>25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25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25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25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25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25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57</v>
          </cell>
          <cell r="E118">
            <v>25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25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25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25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25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25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25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25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25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25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25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25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25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57</v>
          </cell>
          <cell r="E131">
            <v>25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25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25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25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25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25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25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25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25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25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25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25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25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25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25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25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25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25</v>
          </cell>
          <cell r="F148">
            <v>1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23" zoomScale="145" zoomScaleNormal="145" workbookViewId="0">
      <selection activeCell="L37" sqref="L37"/>
    </sheetView>
  </sheetViews>
  <sheetFormatPr defaultRowHeight="15" customHeight="1"/>
  <cols>
    <col min="1" max="1" width="4" style="29" customWidth="1"/>
    <col min="2" max="2" width="10.140625" style="37" bestFit="1" customWidth="1"/>
    <col min="3" max="4" width="11.7109375" style="38" bestFit="1" customWidth="1"/>
    <col min="5" max="5" width="6.42578125" style="38" bestFit="1" customWidth="1"/>
    <col min="6" max="6" width="14.42578125" style="27" bestFit="1" customWidth="1"/>
    <col min="7" max="7" width="5.42578125" style="26" bestFit="1" customWidth="1"/>
    <col min="8" max="8" width="6.5703125" style="30" customWidth="1"/>
    <col min="9" max="9" width="6.1406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26.140625" style="27" bestFit="1" customWidth="1"/>
    <col min="14" max="16384" width="9.140625" style="27"/>
  </cols>
  <sheetData>
    <row r="1" spans="1:13" s="18" customFormat="1" ht="15" customHeight="1">
      <c r="A1" s="18" t="s">
        <v>14</v>
      </c>
      <c r="B1" s="17"/>
      <c r="F1" s="22"/>
      <c r="G1" s="41"/>
      <c r="H1" s="19" t="s">
        <v>42</v>
      </c>
      <c r="J1" s="19"/>
      <c r="K1" s="19"/>
    </row>
    <row r="2" spans="1:13" s="18" customFormat="1" ht="15" customHeight="1">
      <c r="A2" s="42" t="s">
        <v>15</v>
      </c>
      <c r="B2" s="20"/>
      <c r="C2" s="34"/>
      <c r="F2" s="22"/>
      <c r="G2" s="41"/>
      <c r="H2" s="19" t="s">
        <v>125</v>
      </c>
      <c r="J2" s="19"/>
      <c r="K2" s="19"/>
    </row>
    <row r="3" spans="1:13" s="18" customFormat="1" ht="15" customHeight="1">
      <c r="A3" s="43" t="s">
        <v>16</v>
      </c>
      <c r="B3" s="17"/>
      <c r="C3" s="35"/>
      <c r="F3" s="22"/>
      <c r="G3" s="41"/>
      <c r="H3" s="19" t="s">
        <v>43</v>
      </c>
      <c r="J3" s="19"/>
      <c r="K3" s="19"/>
    </row>
    <row r="4" spans="1:13" s="18" customFormat="1" ht="15" customHeight="1">
      <c r="A4" s="43" t="s">
        <v>17</v>
      </c>
      <c r="B4" s="21"/>
      <c r="C4" s="35"/>
      <c r="F4" s="32"/>
      <c r="G4" s="41"/>
      <c r="H4" s="19" t="s">
        <v>18</v>
      </c>
      <c r="J4" s="19"/>
      <c r="K4" s="19"/>
    </row>
    <row r="5" spans="1:13" s="18" customFormat="1" ht="15" customHeight="1">
      <c r="B5" s="36"/>
      <c r="F5" s="32"/>
      <c r="G5" s="41"/>
      <c r="H5" s="22" t="s">
        <v>12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45" t="s">
        <v>8</v>
      </c>
      <c r="B7" s="45" t="s">
        <v>3</v>
      </c>
      <c r="C7" s="45" t="s">
        <v>20</v>
      </c>
      <c r="D7" s="45" t="s">
        <v>24</v>
      </c>
      <c r="E7" s="45" t="s">
        <v>7</v>
      </c>
      <c r="F7" s="45" t="s">
        <v>4</v>
      </c>
      <c r="G7" s="45" t="s">
        <v>9</v>
      </c>
      <c r="H7" s="46" t="s">
        <v>10</v>
      </c>
      <c r="I7" s="46" t="s">
        <v>21</v>
      </c>
      <c r="J7" s="46" t="s">
        <v>22</v>
      </c>
      <c r="K7" s="46" t="s">
        <v>23</v>
      </c>
      <c r="L7" s="46" t="s">
        <v>19</v>
      </c>
      <c r="M7" s="45" t="s">
        <v>25</v>
      </c>
    </row>
    <row r="8" spans="1:13" s="31" customFormat="1" ht="15" customHeight="1">
      <c r="A8" s="47">
        <v>1</v>
      </c>
      <c r="B8" s="48" t="s">
        <v>45</v>
      </c>
      <c r="C8" s="48" t="s">
        <v>46</v>
      </c>
      <c r="D8" s="48" t="s">
        <v>47</v>
      </c>
      <c r="E8" s="49" t="s">
        <v>13</v>
      </c>
      <c r="F8" s="48" t="s">
        <v>48</v>
      </c>
      <c r="G8" s="48">
        <v>11</v>
      </c>
      <c r="H8" s="50">
        <f>VLOOKUP(F8,'[1]N RANGA RAO'!$C$4:$D$156,2,FALSE)</f>
        <v>48</v>
      </c>
      <c r="I8" s="50">
        <f t="shared" ref="I8:I32" si="0">G8*1</f>
        <v>11</v>
      </c>
      <c r="J8" s="50">
        <f>VLOOKUP(F8,'[1]N RANGA RAO'!$C$4:$G$153,5,FALSE)</f>
        <v>0</v>
      </c>
      <c r="K8" s="50">
        <v>25</v>
      </c>
      <c r="L8" s="50">
        <f t="shared" ref="L8:L32" si="1">G8*H8+I8+J8+K8</f>
        <v>564</v>
      </c>
      <c r="M8" s="48" t="s">
        <v>49</v>
      </c>
    </row>
    <row r="9" spans="1:13" s="31" customFormat="1" ht="15" customHeight="1">
      <c r="A9" s="47">
        <f>A8+1</f>
        <v>2</v>
      </c>
      <c r="B9" s="48" t="s">
        <v>50</v>
      </c>
      <c r="C9" s="48" t="s">
        <v>51</v>
      </c>
      <c r="D9" s="48" t="s">
        <v>52</v>
      </c>
      <c r="E9" s="49" t="s">
        <v>13</v>
      </c>
      <c r="F9" s="48" t="s">
        <v>26</v>
      </c>
      <c r="G9" s="48">
        <v>10</v>
      </c>
      <c r="H9" s="50">
        <f>VLOOKUP(F9,'[1]N RANGA RAO'!$C$4:$D$156,2,FALSE)</f>
        <v>56</v>
      </c>
      <c r="I9" s="50">
        <f t="shared" si="0"/>
        <v>10</v>
      </c>
      <c r="J9" s="50">
        <f>VLOOKUP(F9,'[1]N RANGA RAO'!$C$4:$G$153,5,FALSE)</f>
        <v>0</v>
      </c>
      <c r="K9" s="50">
        <v>25</v>
      </c>
      <c r="L9" s="50">
        <f t="shared" si="1"/>
        <v>595</v>
      </c>
      <c r="M9" s="48" t="s">
        <v>53</v>
      </c>
    </row>
    <row r="10" spans="1:13" s="31" customFormat="1" ht="15" customHeight="1">
      <c r="A10" s="47">
        <f t="shared" ref="A10:A32" si="2">A9+1</f>
        <v>3</v>
      </c>
      <c r="B10" s="48" t="s">
        <v>50</v>
      </c>
      <c r="C10" s="48" t="s">
        <v>54</v>
      </c>
      <c r="D10" s="48" t="s">
        <v>55</v>
      </c>
      <c r="E10" s="49" t="s">
        <v>13</v>
      </c>
      <c r="F10" s="48" t="s">
        <v>28</v>
      </c>
      <c r="G10" s="48">
        <v>8</v>
      </c>
      <c r="H10" s="50">
        <f>VLOOKUP(F10,'[1]N RANGA RAO'!$C$4:$D$156,2,FALSE)</f>
        <v>56</v>
      </c>
      <c r="I10" s="50">
        <f t="shared" si="0"/>
        <v>8</v>
      </c>
      <c r="J10" s="50">
        <f>VLOOKUP(F10,'[1]N RANGA RAO'!$C$4:$G$153,5,FALSE)</f>
        <v>0</v>
      </c>
      <c r="K10" s="50">
        <v>25</v>
      </c>
      <c r="L10" s="50">
        <f t="shared" si="1"/>
        <v>481</v>
      </c>
      <c r="M10" s="48" t="s">
        <v>29</v>
      </c>
    </row>
    <row r="11" spans="1:13" s="31" customFormat="1" ht="15" customHeight="1">
      <c r="A11" s="47">
        <f t="shared" si="2"/>
        <v>4</v>
      </c>
      <c r="B11" s="48" t="s">
        <v>56</v>
      </c>
      <c r="C11" s="48" t="s">
        <v>57</v>
      </c>
      <c r="D11" s="48" t="s">
        <v>58</v>
      </c>
      <c r="E11" s="49" t="s">
        <v>13</v>
      </c>
      <c r="F11" s="48" t="s">
        <v>30</v>
      </c>
      <c r="G11" s="48">
        <v>16</v>
      </c>
      <c r="H11" s="50">
        <f>VLOOKUP(F11,'[1]N RANGA RAO'!$C$4:$D$156,2,FALSE)</f>
        <v>63</v>
      </c>
      <c r="I11" s="50">
        <f t="shared" si="0"/>
        <v>16</v>
      </c>
      <c r="J11" s="50">
        <f>VLOOKUP(F11,'[1]N RANGA RAO'!$C$4:$G$153,5,FALSE)</f>
        <v>0</v>
      </c>
      <c r="K11" s="50">
        <v>25</v>
      </c>
      <c r="L11" s="50">
        <f t="shared" si="1"/>
        <v>1049</v>
      </c>
      <c r="M11" s="48" t="s">
        <v>31</v>
      </c>
    </row>
    <row r="12" spans="1:13" s="31" customFormat="1" ht="15" customHeight="1">
      <c r="A12" s="47">
        <f t="shared" si="2"/>
        <v>5</v>
      </c>
      <c r="B12" s="48" t="s">
        <v>56</v>
      </c>
      <c r="C12" s="48" t="s">
        <v>59</v>
      </c>
      <c r="D12" s="48" t="s">
        <v>60</v>
      </c>
      <c r="E12" s="49" t="s">
        <v>13</v>
      </c>
      <c r="F12" s="48" t="s">
        <v>32</v>
      </c>
      <c r="G12" s="48">
        <v>11</v>
      </c>
      <c r="H12" s="50">
        <f>VLOOKUP(F12,'[1]N RANGA RAO'!$C$4:$D$156,2,FALSE)</f>
        <v>49</v>
      </c>
      <c r="I12" s="50">
        <f t="shared" si="0"/>
        <v>11</v>
      </c>
      <c r="J12" s="50">
        <f>VLOOKUP(F12,'[1]N RANGA RAO'!$C$4:$G$153,5,FALSE)</f>
        <v>0</v>
      </c>
      <c r="K12" s="50">
        <v>25</v>
      </c>
      <c r="L12" s="50">
        <f t="shared" si="1"/>
        <v>575</v>
      </c>
      <c r="M12" s="48" t="s">
        <v>33</v>
      </c>
    </row>
    <row r="13" spans="1:13" s="31" customFormat="1" ht="15" customHeight="1">
      <c r="A13" s="47">
        <f t="shared" si="2"/>
        <v>6</v>
      </c>
      <c r="B13" s="48" t="s">
        <v>56</v>
      </c>
      <c r="C13" s="48" t="s">
        <v>61</v>
      </c>
      <c r="D13" s="48" t="s">
        <v>62</v>
      </c>
      <c r="E13" s="49" t="s">
        <v>13</v>
      </c>
      <c r="F13" s="48" t="s">
        <v>63</v>
      </c>
      <c r="G13" s="48">
        <v>37</v>
      </c>
      <c r="H13" s="50">
        <f>VLOOKUP(F13,'[1]N RANGA RAO'!$C$4:$D$156,2,FALSE)</f>
        <v>76</v>
      </c>
      <c r="I13" s="50">
        <f t="shared" si="0"/>
        <v>37</v>
      </c>
      <c r="J13" s="50">
        <f>VLOOKUP(F13,'[1]N RANGA RAO'!$C$4:$G$153,5,FALSE)</f>
        <v>0</v>
      </c>
      <c r="K13" s="50">
        <v>25</v>
      </c>
      <c r="L13" s="50">
        <f t="shared" si="1"/>
        <v>2874</v>
      </c>
      <c r="M13" s="48" t="s">
        <v>64</v>
      </c>
    </row>
    <row r="14" spans="1:13" s="31" customFormat="1" ht="15" customHeight="1">
      <c r="A14" s="47">
        <f t="shared" si="2"/>
        <v>7</v>
      </c>
      <c r="B14" s="48" t="s">
        <v>65</v>
      </c>
      <c r="C14" s="48" t="s">
        <v>66</v>
      </c>
      <c r="D14" s="48" t="s">
        <v>67</v>
      </c>
      <c r="E14" s="49" t="s">
        <v>13</v>
      </c>
      <c r="F14" s="48" t="s">
        <v>68</v>
      </c>
      <c r="G14" s="48">
        <v>19</v>
      </c>
      <c r="H14" s="50">
        <f>VLOOKUP(F14,'[1]N RANGA RAO'!$C$4:$D$156,2,FALSE)</f>
        <v>62</v>
      </c>
      <c r="I14" s="50">
        <f t="shared" si="0"/>
        <v>19</v>
      </c>
      <c r="J14" s="50">
        <f>19*50</f>
        <v>950</v>
      </c>
      <c r="K14" s="50">
        <v>25</v>
      </c>
      <c r="L14" s="50">
        <f t="shared" si="1"/>
        <v>2172</v>
      </c>
      <c r="M14" s="48" t="s">
        <v>69</v>
      </c>
    </row>
    <row r="15" spans="1:13" s="31" customFormat="1" ht="15" customHeight="1">
      <c r="A15" s="47">
        <f t="shared" si="2"/>
        <v>8</v>
      </c>
      <c r="B15" s="48" t="s">
        <v>70</v>
      </c>
      <c r="C15" s="48" t="s">
        <v>71</v>
      </c>
      <c r="D15" s="48" t="s">
        <v>72</v>
      </c>
      <c r="E15" s="49" t="s">
        <v>13</v>
      </c>
      <c r="F15" s="48" t="s">
        <v>28</v>
      </c>
      <c r="G15" s="48">
        <v>25</v>
      </c>
      <c r="H15" s="50">
        <f>VLOOKUP(F15,'[1]N RANGA RAO'!$C$4:$D$156,2,FALSE)</f>
        <v>56</v>
      </c>
      <c r="I15" s="50">
        <f t="shared" si="0"/>
        <v>25</v>
      </c>
      <c r="J15" s="50">
        <f>VLOOKUP(F15,'[1]N RANGA RAO'!$C$4:$G$153,5,FALSE)</f>
        <v>0</v>
      </c>
      <c r="K15" s="50">
        <v>25</v>
      </c>
      <c r="L15" s="50">
        <f t="shared" si="1"/>
        <v>1450</v>
      </c>
      <c r="M15" s="48" t="s">
        <v>73</v>
      </c>
    </row>
    <row r="16" spans="1:13" s="31" customFormat="1" ht="15" customHeight="1">
      <c r="A16" s="47">
        <f t="shared" si="2"/>
        <v>9</v>
      </c>
      <c r="B16" s="48" t="s">
        <v>70</v>
      </c>
      <c r="C16" s="48" t="s">
        <v>74</v>
      </c>
      <c r="D16" s="48" t="s">
        <v>75</v>
      </c>
      <c r="E16" s="49" t="s">
        <v>13</v>
      </c>
      <c r="F16" s="48" t="s">
        <v>26</v>
      </c>
      <c r="G16" s="48">
        <v>8</v>
      </c>
      <c r="H16" s="50">
        <f>VLOOKUP(F16,'[1]N RANGA RAO'!$C$4:$D$156,2,FALSE)</f>
        <v>56</v>
      </c>
      <c r="I16" s="50">
        <f t="shared" si="0"/>
        <v>8</v>
      </c>
      <c r="J16" s="50">
        <f>VLOOKUP(F16,'[1]N RANGA RAO'!$C$4:$G$153,5,FALSE)</f>
        <v>0</v>
      </c>
      <c r="K16" s="50">
        <v>25</v>
      </c>
      <c r="L16" s="50">
        <f t="shared" si="1"/>
        <v>481</v>
      </c>
      <c r="M16" s="48" t="s">
        <v>27</v>
      </c>
    </row>
    <row r="17" spans="1:13" s="31" customFormat="1" ht="15" customHeight="1">
      <c r="A17" s="47">
        <f t="shared" si="2"/>
        <v>10</v>
      </c>
      <c r="B17" s="48" t="s">
        <v>70</v>
      </c>
      <c r="C17" s="48" t="s">
        <v>76</v>
      </c>
      <c r="D17" s="48" t="s">
        <v>77</v>
      </c>
      <c r="E17" s="49" t="s">
        <v>13</v>
      </c>
      <c r="F17" s="48" t="s">
        <v>78</v>
      </c>
      <c r="G17" s="48">
        <v>12</v>
      </c>
      <c r="H17" s="50">
        <f>VLOOKUP(F17,'[1]N RANGA RAO'!$C$4:$D$156,2,FALSE)</f>
        <v>63</v>
      </c>
      <c r="I17" s="50">
        <f t="shared" si="0"/>
        <v>12</v>
      </c>
      <c r="J17" s="50">
        <f>VLOOKUP(F17,'[1]N RANGA RAO'!$C$4:$G$153,5,FALSE)</f>
        <v>0</v>
      </c>
      <c r="K17" s="50">
        <v>25</v>
      </c>
      <c r="L17" s="50">
        <f t="shared" si="1"/>
        <v>793</v>
      </c>
      <c r="M17" s="48" t="s">
        <v>79</v>
      </c>
    </row>
    <row r="18" spans="1:13" s="31" customFormat="1" ht="15" customHeight="1">
      <c r="A18" s="47">
        <f t="shared" si="2"/>
        <v>11</v>
      </c>
      <c r="B18" s="48" t="s">
        <v>70</v>
      </c>
      <c r="C18" s="48" t="s">
        <v>80</v>
      </c>
      <c r="D18" s="48" t="s">
        <v>81</v>
      </c>
      <c r="E18" s="49" t="s">
        <v>13</v>
      </c>
      <c r="F18" s="48" t="s">
        <v>82</v>
      </c>
      <c r="G18" s="48">
        <v>2</v>
      </c>
      <c r="H18" s="50">
        <f>VLOOKUP(F18,'[1]N RANGA RAO'!$C$4:$D$156,2,FALSE)</f>
        <v>49</v>
      </c>
      <c r="I18" s="50">
        <f t="shared" si="0"/>
        <v>2</v>
      </c>
      <c r="J18" s="50">
        <f>VLOOKUP(F18,'[1]N RANGA RAO'!$C$4:$G$153,5,FALSE)</f>
        <v>0</v>
      </c>
      <c r="K18" s="50">
        <v>25</v>
      </c>
      <c r="L18" s="50">
        <f t="shared" si="1"/>
        <v>125</v>
      </c>
      <c r="M18" s="48" t="s">
        <v>83</v>
      </c>
    </row>
    <row r="19" spans="1:13" s="31" customFormat="1" ht="15" customHeight="1">
      <c r="A19" s="47">
        <f t="shared" si="2"/>
        <v>12</v>
      </c>
      <c r="B19" s="48" t="s">
        <v>84</v>
      </c>
      <c r="C19" s="48" t="s">
        <v>85</v>
      </c>
      <c r="D19" s="48" t="s">
        <v>86</v>
      </c>
      <c r="E19" s="49" t="s">
        <v>13</v>
      </c>
      <c r="F19" s="48" t="s">
        <v>34</v>
      </c>
      <c r="G19" s="48">
        <v>28</v>
      </c>
      <c r="H19" s="50">
        <f>VLOOKUP(F19,'[1]N RANGA RAO'!$C$4:$D$156,2,FALSE)</f>
        <v>57</v>
      </c>
      <c r="I19" s="50">
        <f t="shared" si="0"/>
        <v>28</v>
      </c>
      <c r="J19" s="50">
        <f>VLOOKUP(F19,'[1]N RANGA RAO'!$C$4:$G$153,5,FALSE)</f>
        <v>450</v>
      </c>
      <c r="K19" s="50">
        <v>25</v>
      </c>
      <c r="L19" s="50">
        <f t="shared" si="1"/>
        <v>2099</v>
      </c>
      <c r="M19" s="48" t="s">
        <v>35</v>
      </c>
    </row>
    <row r="20" spans="1:13" s="31" customFormat="1" ht="15" customHeight="1">
      <c r="A20" s="47">
        <f t="shared" si="2"/>
        <v>13</v>
      </c>
      <c r="B20" s="48" t="s">
        <v>87</v>
      </c>
      <c r="C20" s="48" t="s">
        <v>88</v>
      </c>
      <c r="D20" s="48" t="s">
        <v>89</v>
      </c>
      <c r="E20" s="49" t="s">
        <v>13</v>
      </c>
      <c r="F20" s="48" t="s">
        <v>36</v>
      </c>
      <c r="G20" s="48">
        <v>10</v>
      </c>
      <c r="H20" s="50">
        <f>VLOOKUP(F20,'[1]N RANGA RAO'!$C$4:$D$156,2,FALSE)</f>
        <v>56</v>
      </c>
      <c r="I20" s="50">
        <f t="shared" si="0"/>
        <v>10</v>
      </c>
      <c r="J20" s="50">
        <f>VLOOKUP(F20,'[1]N RANGA RAO'!$C$4:$G$153,5,FALSE)</f>
        <v>0</v>
      </c>
      <c r="K20" s="50">
        <v>25</v>
      </c>
      <c r="L20" s="50">
        <f t="shared" si="1"/>
        <v>595</v>
      </c>
      <c r="M20" s="48" t="s">
        <v>37</v>
      </c>
    </row>
    <row r="21" spans="1:13" s="31" customFormat="1" ht="15" customHeight="1">
      <c r="A21" s="47">
        <f t="shared" si="2"/>
        <v>14</v>
      </c>
      <c r="B21" s="48" t="s">
        <v>87</v>
      </c>
      <c r="C21" s="48" t="s">
        <v>90</v>
      </c>
      <c r="D21" s="48" t="s">
        <v>91</v>
      </c>
      <c r="E21" s="49" t="s">
        <v>13</v>
      </c>
      <c r="F21" s="48" t="s">
        <v>48</v>
      </c>
      <c r="G21" s="48">
        <v>26</v>
      </c>
      <c r="H21" s="50">
        <f>VLOOKUP(F21,'[1]N RANGA RAO'!$C$4:$D$156,2,FALSE)</f>
        <v>48</v>
      </c>
      <c r="I21" s="50">
        <f t="shared" si="0"/>
        <v>26</v>
      </c>
      <c r="J21" s="50">
        <f>VLOOKUP(F21,'[1]N RANGA RAO'!$C$4:$G$153,5,FALSE)</f>
        <v>0</v>
      </c>
      <c r="K21" s="50">
        <v>25</v>
      </c>
      <c r="L21" s="50">
        <f t="shared" si="1"/>
        <v>1299</v>
      </c>
      <c r="M21" s="48" t="s">
        <v>49</v>
      </c>
    </row>
    <row r="22" spans="1:13" s="31" customFormat="1" ht="15" customHeight="1">
      <c r="A22" s="47">
        <f t="shared" si="2"/>
        <v>15</v>
      </c>
      <c r="B22" s="48" t="s">
        <v>92</v>
      </c>
      <c r="C22" s="48" t="s">
        <v>93</v>
      </c>
      <c r="D22" s="48" t="s">
        <v>94</v>
      </c>
      <c r="E22" s="49" t="s">
        <v>13</v>
      </c>
      <c r="F22" s="48" t="s">
        <v>40</v>
      </c>
      <c r="G22" s="48">
        <v>18</v>
      </c>
      <c r="H22" s="50">
        <f>VLOOKUP(F22,'[1]N RANGA RAO'!$C$4:$D$156,2,FALSE)</f>
        <v>48</v>
      </c>
      <c r="I22" s="50">
        <f t="shared" si="0"/>
        <v>18</v>
      </c>
      <c r="J22" s="50">
        <f>VLOOKUP(F22,'[1]N RANGA RAO'!$C$4:$G$153,5,FALSE)</f>
        <v>0</v>
      </c>
      <c r="K22" s="50">
        <v>25</v>
      </c>
      <c r="L22" s="50">
        <f t="shared" si="1"/>
        <v>907</v>
      </c>
      <c r="M22" s="48" t="s">
        <v>41</v>
      </c>
    </row>
    <row r="23" spans="1:13" s="31" customFormat="1" ht="15" customHeight="1">
      <c r="A23" s="47">
        <f t="shared" si="2"/>
        <v>16</v>
      </c>
      <c r="B23" s="48" t="s">
        <v>92</v>
      </c>
      <c r="C23" s="48" t="s">
        <v>95</v>
      </c>
      <c r="D23" s="48" t="s">
        <v>96</v>
      </c>
      <c r="E23" s="49" t="s">
        <v>13</v>
      </c>
      <c r="F23" s="48" t="s">
        <v>30</v>
      </c>
      <c r="G23" s="48">
        <v>11</v>
      </c>
      <c r="H23" s="50">
        <f>VLOOKUP(F23,'[1]N RANGA RAO'!$C$4:$D$156,2,FALSE)</f>
        <v>63</v>
      </c>
      <c r="I23" s="50">
        <f t="shared" si="0"/>
        <v>11</v>
      </c>
      <c r="J23" s="50">
        <f>VLOOKUP(F23,'[1]N RANGA RAO'!$C$4:$G$153,5,FALSE)</f>
        <v>0</v>
      </c>
      <c r="K23" s="50">
        <v>25</v>
      </c>
      <c r="L23" s="50">
        <f t="shared" si="1"/>
        <v>729</v>
      </c>
      <c r="M23" s="48" t="s">
        <v>31</v>
      </c>
    </row>
    <row r="24" spans="1:13" s="31" customFormat="1" ht="15" customHeight="1">
      <c r="A24" s="47">
        <f t="shared" si="2"/>
        <v>17</v>
      </c>
      <c r="B24" s="48" t="s">
        <v>97</v>
      </c>
      <c r="C24" s="48" t="s">
        <v>98</v>
      </c>
      <c r="D24" s="48" t="s">
        <v>99</v>
      </c>
      <c r="E24" s="49" t="s">
        <v>13</v>
      </c>
      <c r="F24" s="48" t="s">
        <v>28</v>
      </c>
      <c r="G24" s="48">
        <v>12</v>
      </c>
      <c r="H24" s="50">
        <f>VLOOKUP(F24,'[1]N RANGA RAO'!$C$4:$D$156,2,FALSE)</f>
        <v>56</v>
      </c>
      <c r="I24" s="50">
        <f t="shared" si="0"/>
        <v>12</v>
      </c>
      <c r="J24" s="50">
        <f>VLOOKUP(F24,'[1]N RANGA RAO'!$C$4:$G$153,5,FALSE)</f>
        <v>0</v>
      </c>
      <c r="K24" s="50">
        <v>25</v>
      </c>
      <c r="L24" s="50">
        <f t="shared" si="1"/>
        <v>709</v>
      </c>
      <c r="M24" s="48" t="s">
        <v>29</v>
      </c>
    </row>
    <row r="25" spans="1:13" s="31" customFormat="1" ht="15" customHeight="1">
      <c r="A25" s="47">
        <f t="shared" si="2"/>
        <v>18</v>
      </c>
      <c r="B25" s="48" t="s">
        <v>97</v>
      </c>
      <c r="C25" s="48" t="s">
        <v>100</v>
      </c>
      <c r="D25" s="48" t="s">
        <v>101</v>
      </c>
      <c r="E25" s="49" t="s">
        <v>13</v>
      </c>
      <c r="F25" s="48" t="s">
        <v>32</v>
      </c>
      <c r="G25" s="48">
        <v>11</v>
      </c>
      <c r="H25" s="50">
        <f>VLOOKUP(F25,'[1]N RANGA RAO'!$C$4:$D$156,2,FALSE)</f>
        <v>49</v>
      </c>
      <c r="I25" s="50">
        <f t="shared" si="0"/>
        <v>11</v>
      </c>
      <c r="J25" s="50">
        <f>VLOOKUP(F25,'[1]N RANGA RAO'!$C$4:$G$153,5,FALSE)</f>
        <v>0</v>
      </c>
      <c r="K25" s="50">
        <v>25</v>
      </c>
      <c r="L25" s="50">
        <f t="shared" si="1"/>
        <v>575</v>
      </c>
      <c r="M25" s="48" t="s">
        <v>33</v>
      </c>
    </row>
    <row r="26" spans="1:13" s="31" customFormat="1" ht="15" customHeight="1">
      <c r="A26" s="47">
        <f t="shared" si="2"/>
        <v>19</v>
      </c>
      <c r="B26" s="48" t="s">
        <v>102</v>
      </c>
      <c r="C26" s="48" t="s">
        <v>103</v>
      </c>
      <c r="D26" s="48" t="s">
        <v>104</v>
      </c>
      <c r="E26" s="49" t="s">
        <v>13</v>
      </c>
      <c r="F26" s="48" t="s">
        <v>105</v>
      </c>
      <c r="G26" s="48">
        <v>47</v>
      </c>
      <c r="H26" s="50">
        <f>VLOOKUP(F26,'[1]N RANGA RAO'!$C$4:$D$156,2,FALSE)</f>
        <v>83</v>
      </c>
      <c r="I26" s="50">
        <f t="shared" si="0"/>
        <v>47</v>
      </c>
      <c r="J26" s="50">
        <f>VLOOKUP(F26,'[1]N RANGA RAO'!$C$4:$G$153,5,FALSE)</f>
        <v>0</v>
      </c>
      <c r="K26" s="50">
        <v>25</v>
      </c>
      <c r="L26" s="50">
        <f t="shared" si="1"/>
        <v>3973</v>
      </c>
      <c r="M26" s="48" t="s">
        <v>106</v>
      </c>
    </row>
    <row r="27" spans="1:13" s="31" customFormat="1" ht="15" customHeight="1">
      <c r="A27" s="47">
        <f t="shared" si="2"/>
        <v>20</v>
      </c>
      <c r="B27" s="48" t="s">
        <v>107</v>
      </c>
      <c r="C27" s="48" t="s">
        <v>108</v>
      </c>
      <c r="D27" s="48" t="s">
        <v>109</v>
      </c>
      <c r="E27" s="49" t="s">
        <v>13</v>
      </c>
      <c r="F27" s="48" t="s">
        <v>38</v>
      </c>
      <c r="G27" s="48">
        <v>17</v>
      </c>
      <c r="H27" s="50">
        <f>VLOOKUP(F27,'[1]N RANGA RAO'!$C$4:$D$156,2,FALSE)</f>
        <v>56</v>
      </c>
      <c r="I27" s="50">
        <f t="shared" si="0"/>
        <v>17</v>
      </c>
      <c r="J27" s="50">
        <f>VLOOKUP(F27,'[1]N RANGA RAO'!$C$4:$G$153,5,FALSE)</f>
        <v>0</v>
      </c>
      <c r="K27" s="50">
        <v>25</v>
      </c>
      <c r="L27" s="50">
        <f t="shared" si="1"/>
        <v>994</v>
      </c>
      <c r="M27" s="48" t="s">
        <v>39</v>
      </c>
    </row>
    <row r="28" spans="1:13" s="31" customFormat="1" ht="15" customHeight="1">
      <c r="A28" s="47">
        <f t="shared" si="2"/>
        <v>21</v>
      </c>
      <c r="B28" s="48" t="s">
        <v>107</v>
      </c>
      <c r="C28" s="48" t="s">
        <v>110</v>
      </c>
      <c r="D28" s="48" t="s">
        <v>111</v>
      </c>
      <c r="E28" s="49" t="s">
        <v>13</v>
      </c>
      <c r="F28" s="48" t="s">
        <v>28</v>
      </c>
      <c r="G28" s="48">
        <v>9</v>
      </c>
      <c r="H28" s="50">
        <f>VLOOKUP(F28,'[1]N RANGA RAO'!$C$4:$D$156,2,FALSE)</f>
        <v>56</v>
      </c>
      <c r="I28" s="50">
        <f t="shared" si="0"/>
        <v>9</v>
      </c>
      <c r="J28" s="50">
        <f>VLOOKUP(F28,'[1]N RANGA RAO'!$C$4:$G$153,5,FALSE)</f>
        <v>0</v>
      </c>
      <c r="K28" s="50">
        <v>25</v>
      </c>
      <c r="L28" s="50">
        <f t="shared" si="1"/>
        <v>538</v>
      </c>
      <c r="M28" s="48" t="s">
        <v>73</v>
      </c>
    </row>
    <row r="29" spans="1:13" s="31" customFormat="1" ht="15" customHeight="1">
      <c r="A29" s="47">
        <f t="shared" si="2"/>
        <v>22</v>
      </c>
      <c r="B29" s="48" t="s">
        <v>112</v>
      </c>
      <c r="C29" s="48" t="s">
        <v>113</v>
      </c>
      <c r="D29" s="48" t="s">
        <v>114</v>
      </c>
      <c r="E29" s="49" t="s">
        <v>13</v>
      </c>
      <c r="F29" s="48" t="s">
        <v>78</v>
      </c>
      <c r="G29" s="48">
        <v>23</v>
      </c>
      <c r="H29" s="50">
        <f>VLOOKUP(F29,'[1]N RANGA RAO'!$C$4:$D$156,2,FALSE)</f>
        <v>63</v>
      </c>
      <c r="I29" s="50">
        <f t="shared" si="0"/>
        <v>23</v>
      </c>
      <c r="J29" s="50">
        <f>VLOOKUP(F29,'[1]N RANGA RAO'!$C$4:$G$153,5,FALSE)</f>
        <v>0</v>
      </c>
      <c r="K29" s="50">
        <v>25</v>
      </c>
      <c r="L29" s="50">
        <f t="shared" si="1"/>
        <v>1497</v>
      </c>
      <c r="M29" s="48" t="s">
        <v>79</v>
      </c>
    </row>
    <row r="30" spans="1:13" s="31" customFormat="1" ht="15" customHeight="1">
      <c r="A30" s="47">
        <f t="shared" si="2"/>
        <v>23</v>
      </c>
      <c r="B30" s="48" t="s">
        <v>112</v>
      </c>
      <c r="C30" s="48" t="s">
        <v>115</v>
      </c>
      <c r="D30" s="48" t="s">
        <v>116</v>
      </c>
      <c r="E30" s="49" t="s">
        <v>13</v>
      </c>
      <c r="F30" s="48" t="s">
        <v>117</v>
      </c>
      <c r="G30" s="48">
        <v>6</v>
      </c>
      <c r="H30" s="50">
        <f>VLOOKUP(F30,'[1]N RANGA RAO'!$C$4:$D$156,2,FALSE)</f>
        <v>62</v>
      </c>
      <c r="I30" s="50">
        <f t="shared" si="0"/>
        <v>6</v>
      </c>
      <c r="J30" s="50">
        <f>VLOOKUP(F30,'[1]N RANGA RAO'!$C$4:$G$153,5,FALSE)</f>
        <v>0</v>
      </c>
      <c r="K30" s="50">
        <v>25</v>
      </c>
      <c r="L30" s="50">
        <f t="shared" si="1"/>
        <v>403</v>
      </c>
      <c r="M30" s="48" t="s">
        <v>118</v>
      </c>
    </row>
    <row r="31" spans="1:13" s="31" customFormat="1" ht="15" customHeight="1">
      <c r="A31" s="47">
        <f t="shared" si="2"/>
        <v>24</v>
      </c>
      <c r="B31" s="48" t="s">
        <v>119</v>
      </c>
      <c r="C31" s="48" t="s">
        <v>120</v>
      </c>
      <c r="D31" s="48" t="s">
        <v>121</v>
      </c>
      <c r="E31" s="49" t="s">
        <v>13</v>
      </c>
      <c r="F31" s="48" t="s">
        <v>28</v>
      </c>
      <c r="G31" s="48">
        <v>9</v>
      </c>
      <c r="H31" s="50">
        <f>VLOOKUP(F31,'[1]N RANGA RAO'!$C$4:$D$156,2,FALSE)</f>
        <v>56</v>
      </c>
      <c r="I31" s="50">
        <f t="shared" si="0"/>
        <v>9</v>
      </c>
      <c r="J31" s="50">
        <f>VLOOKUP(F31,'[1]N RANGA RAO'!$C$4:$G$153,5,FALSE)</f>
        <v>0</v>
      </c>
      <c r="K31" s="50">
        <v>25</v>
      </c>
      <c r="L31" s="50">
        <f t="shared" si="1"/>
        <v>538</v>
      </c>
      <c r="M31" s="48" t="s">
        <v>29</v>
      </c>
    </row>
    <row r="32" spans="1:13" s="31" customFormat="1" ht="15" customHeight="1">
      <c r="A32" s="47">
        <f t="shared" si="2"/>
        <v>25</v>
      </c>
      <c r="B32" s="48" t="s">
        <v>119</v>
      </c>
      <c r="C32" s="48" t="s">
        <v>122</v>
      </c>
      <c r="D32" s="48" t="s">
        <v>123</v>
      </c>
      <c r="E32" s="49" t="s">
        <v>13</v>
      </c>
      <c r="F32" s="48" t="s">
        <v>28</v>
      </c>
      <c r="G32" s="48">
        <v>16</v>
      </c>
      <c r="H32" s="50">
        <f>VLOOKUP(F32,'[1]N RANGA RAO'!$C$4:$D$156,2,FALSE)</f>
        <v>56</v>
      </c>
      <c r="I32" s="50">
        <f t="shared" si="0"/>
        <v>16</v>
      </c>
      <c r="J32" s="50">
        <f>VLOOKUP(F32,'[1]N RANGA RAO'!$C$4:$G$153,5,FALSE)</f>
        <v>0</v>
      </c>
      <c r="K32" s="50">
        <v>25</v>
      </c>
      <c r="L32" s="50">
        <f t="shared" si="1"/>
        <v>937</v>
      </c>
      <c r="M32" s="48" t="s">
        <v>73</v>
      </c>
    </row>
    <row r="33" spans="1:13" s="31" customFormat="1" ht="15" customHeight="1">
      <c r="A33" s="60" t="s">
        <v>124</v>
      </c>
      <c r="B33" s="61"/>
      <c r="C33" s="61"/>
      <c r="D33" s="61"/>
      <c r="E33" s="61"/>
      <c r="F33" s="61"/>
      <c r="G33" s="61"/>
      <c r="H33" s="61"/>
      <c r="I33" s="61"/>
      <c r="J33" s="61"/>
      <c r="K33" s="62"/>
      <c r="L33" s="51">
        <f>SUM(L8:L32)</f>
        <v>26952</v>
      </c>
      <c r="M33" s="52"/>
    </row>
    <row r="34" spans="1:13" s="24" customFormat="1" ht="15" customHeight="1">
      <c r="A34" s="57" t="s">
        <v>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  <c r="M34" s="44"/>
    </row>
    <row r="35" spans="1:13" s="39" customFormat="1" ht="15" customHeight="1">
      <c r="A35" s="54" t="s">
        <v>44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6"/>
    </row>
    <row r="36" spans="1:13" s="39" customFormat="1" ht="15" customHeight="1">
      <c r="A36" s="40"/>
      <c r="B36" s="40"/>
      <c r="C36" s="40"/>
      <c r="D36" s="40"/>
      <c r="E36" s="40"/>
      <c r="F36" s="40"/>
      <c r="G36" s="53">
        <f>SUM(G8:G32)</f>
        <v>402</v>
      </c>
      <c r="H36" s="40"/>
      <c r="I36" s="40"/>
      <c r="J36" s="40"/>
      <c r="K36" s="40"/>
      <c r="L36" s="40"/>
    </row>
    <row r="37" spans="1:13" s="24" customFormat="1" ht="15" customHeight="1">
      <c r="A37" s="26" t="s">
        <v>6</v>
      </c>
      <c r="B37" s="37"/>
      <c r="C37" s="38"/>
      <c r="D37" s="38"/>
      <c r="E37" s="38"/>
      <c r="F37" s="33"/>
      <c r="G37" s="28"/>
      <c r="H37" s="30"/>
      <c r="I37" s="30"/>
      <c r="J37" s="30"/>
      <c r="K37" s="30"/>
    </row>
    <row r="38" spans="1:13" s="24" customFormat="1" ht="15" customHeight="1">
      <c r="A38" s="26"/>
      <c r="B38" s="37"/>
      <c r="C38" s="38"/>
      <c r="D38" s="38"/>
      <c r="E38" s="38"/>
      <c r="F38" s="33"/>
      <c r="G38" s="28"/>
      <c r="H38" s="30"/>
      <c r="I38" s="30"/>
      <c r="J38" s="30"/>
      <c r="K38" s="30"/>
    </row>
    <row r="39" spans="1:13" s="24" customFormat="1" ht="15" customHeight="1">
      <c r="A39" s="25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3" s="24" customFormat="1" ht="15" customHeight="1">
      <c r="A40" s="26" t="s">
        <v>11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3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3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3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3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6">
    <sortCondition ref="B8:B86"/>
    <sortCondition ref="C8:C86"/>
  </sortState>
  <mergeCells count="3">
    <mergeCell ref="A35:L35"/>
    <mergeCell ref="A34:L34"/>
    <mergeCell ref="A33:K33"/>
  </mergeCells>
  <conditionalFormatting sqref="C7:C32">
    <cfRule type="duplicateValues" dxfId="0" priority="1"/>
  </conditionalFormatting>
  <dataValidations count="2">
    <dataValidation type="custom" allowBlank="1" showInputMessage="1" showErrorMessage="1" sqref="A34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35:A36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2023-05-09T12:33:37Z</cp:lastPrinted>
  <dcterms:created xsi:type="dcterms:W3CDTF">2010-04-08T11:28:01Z</dcterms:created>
  <dcterms:modified xsi:type="dcterms:W3CDTF">2023-05-09T12:33:39Z</dcterms:modified>
</cp:coreProperties>
</file>