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0730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L12"/>
  <c r="K6"/>
  <c r="K9"/>
  <c r="L9" s="1"/>
  <c r="K10"/>
  <c r="K4"/>
  <c r="K5"/>
  <c r="K7"/>
  <c r="K8"/>
  <c r="K11"/>
  <c r="J5"/>
  <c r="J6"/>
  <c r="L6" s="1"/>
  <c r="J7"/>
  <c r="J8"/>
  <c r="J9"/>
  <c r="J10"/>
  <c r="L10" s="1"/>
  <c r="J11"/>
  <c r="J4" l="1"/>
  <c r="L4" s="1"/>
  <c r="I5"/>
  <c r="L5" s="1"/>
  <c r="I7"/>
  <c r="L7" s="1"/>
  <c r="I8"/>
  <c r="L8" s="1"/>
  <c r="I11"/>
  <c r="L11" s="1"/>
</calcChain>
</file>

<file path=xl/sharedStrings.xml><?xml version="1.0" encoding="utf-8"?>
<sst xmlns="http://schemas.openxmlformats.org/spreadsheetml/2006/main" count="58" uniqueCount="47">
  <si>
    <t>Date</t>
  </si>
  <si>
    <t>LR No #</t>
  </si>
  <si>
    <t>Amount</t>
  </si>
  <si>
    <t>04/6/2022</t>
  </si>
  <si>
    <t>33</t>
  </si>
  <si>
    <t>34</t>
  </si>
  <si>
    <t>35</t>
  </si>
  <si>
    <t>08/6/2022</t>
  </si>
  <si>
    <t>43</t>
  </si>
  <si>
    <t>17/6/2022</t>
  </si>
  <si>
    <t>46</t>
  </si>
  <si>
    <t>21/6/2022</t>
  </si>
  <si>
    <t>47</t>
  </si>
  <si>
    <t>30/6/2022</t>
  </si>
  <si>
    <t>54</t>
  </si>
  <si>
    <t>56</t>
  </si>
  <si>
    <t>Thanking you for your business.
PRAGATI LOGISTICS</t>
  </si>
  <si>
    <t>PL/JA/06328</t>
  </si>
  <si>
    <t>PL/JA/06365</t>
  </si>
  <si>
    <t>PL/JA/06498</t>
  </si>
  <si>
    <t>PL/JA/06606</t>
  </si>
  <si>
    <t>PL/JA/07283</t>
  </si>
  <si>
    <t>PL/JA/07575</t>
  </si>
  <si>
    <t>PL/JA/08704</t>
  </si>
  <si>
    <t>PL/JA/08706</t>
  </si>
  <si>
    <t>BALASORE</t>
  </si>
  <si>
    <t>BERHAMPUR</t>
  </si>
  <si>
    <t>R UDAYAGIRI</t>
  </si>
  <si>
    <t>G UDAYAGIRI</t>
  </si>
  <si>
    <t>BARBIL</t>
  </si>
  <si>
    <t>KEONJHAR</t>
  </si>
  <si>
    <t>BHADRAK</t>
  </si>
  <si>
    <t>FROM</t>
  </si>
  <si>
    <t>TO</t>
  </si>
  <si>
    <t xml:space="preserve">KRISHNA STEEL CO
Address:PARAS PLAZA FLAT NO-502 5TH FLOOR TINKONIA BAGICHA, BUXI BAZAR CUTTACK,9348554015
GST No:21AATFK3073C1ZK
</t>
  </si>
  <si>
    <t>INV.NO</t>
  </si>
  <si>
    <t>SL</t>
  </si>
  <si>
    <t>CASE</t>
  </si>
  <si>
    <t>WEIGHT</t>
  </si>
  <si>
    <t>HML</t>
  </si>
  <si>
    <t>RATE</t>
  </si>
  <si>
    <t>DD.CH.</t>
  </si>
  <si>
    <t>INVOICE
PRAGATI LOGISTICS,SAMANTA SAHI KHUNTIA LANE,8984191006
GST No: 21AGHPB9356M1Z9</t>
  </si>
  <si>
    <t>Kindly, verify &amp; confirm within 7 days, else GST will be filed by 20th July, 2022. 
GST to be paid by Consignor under Reverse Charge Mechanism(RCM) as per GST.</t>
  </si>
  <si>
    <t>(RUPEES SIX THOUSAND NINE HUNDRED EIGHTY TWO ONLY)</t>
  </si>
  <si>
    <t>CTC</t>
  </si>
  <si>
    <t xml:space="preserve">Bill Date : 30/06/2022
Bill #: Inv-12393/22-23
Total Amount: 6982.00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</si>
</sst>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wrapText="1"/>
    </xf>
    <xf numFmtId="0" fontId="0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0" xfId="0" applyNumberFormat="1" applyFont="1" applyFill="1" applyAlignment="1">
      <alignment horizontal="right" wrapText="1"/>
    </xf>
    <xf numFmtId="0" fontId="0" fillId="2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7</xdr:col>
      <xdr:colOff>561975</xdr:colOff>
      <xdr:row>0</xdr:row>
      <xdr:rowOff>1333499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438650" cy="1323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>
        <row r="4">
          <cell r="B4" t="str">
            <v>BAHADAJHOLA</v>
          </cell>
          <cell r="C4">
            <v>2.25</v>
          </cell>
          <cell r="D4">
            <v>12</v>
          </cell>
        </row>
        <row r="5">
          <cell r="B5" t="str">
            <v>BALIGUDA</v>
          </cell>
          <cell r="C5">
            <v>4</v>
          </cell>
          <cell r="D5">
            <v>25</v>
          </cell>
        </row>
        <row r="6">
          <cell r="B6" t="str">
            <v>BERHAMPUR</v>
          </cell>
          <cell r="C6">
            <v>2</v>
          </cell>
          <cell r="D6">
            <v>12</v>
          </cell>
        </row>
        <row r="7">
          <cell r="B7" t="str">
            <v>BHANJANAGAR</v>
          </cell>
          <cell r="C7">
            <v>3</v>
          </cell>
          <cell r="D7">
            <v>25</v>
          </cell>
        </row>
        <row r="8">
          <cell r="B8" t="str">
            <v>BHUTMUNDAI</v>
          </cell>
          <cell r="C8">
            <v>1.75</v>
          </cell>
          <cell r="D8">
            <v>12</v>
          </cell>
        </row>
        <row r="9">
          <cell r="B9" t="str">
            <v>BOUDH</v>
          </cell>
          <cell r="C9">
            <v>3.5</v>
          </cell>
          <cell r="D9">
            <v>12</v>
          </cell>
        </row>
        <row r="10">
          <cell r="B10" t="str">
            <v>CHHENAPADI</v>
          </cell>
          <cell r="C10">
            <v>2</v>
          </cell>
          <cell r="D10">
            <v>12</v>
          </cell>
        </row>
        <row r="11">
          <cell r="B11" t="str">
            <v>DASPALLA</v>
          </cell>
          <cell r="C11">
            <v>2.25</v>
          </cell>
          <cell r="D11">
            <v>12</v>
          </cell>
        </row>
        <row r="12">
          <cell r="B12" t="str">
            <v>DHAMNAGAR</v>
          </cell>
          <cell r="C12">
            <v>2.25</v>
          </cell>
          <cell r="D12">
            <v>20</v>
          </cell>
        </row>
        <row r="13">
          <cell r="B13" t="str">
            <v>DIGAPAHANDI</v>
          </cell>
          <cell r="C13">
            <v>2.5</v>
          </cell>
          <cell r="D13">
            <v>25</v>
          </cell>
        </row>
        <row r="14">
          <cell r="B14" t="str">
            <v>G UDAYAGIRI</v>
          </cell>
          <cell r="C14">
            <v>4</v>
          </cell>
          <cell r="D14">
            <v>25</v>
          </cell>
        </row>
        <row r="15">
          <cell r="B15" t="str">
            <v>GANJAM</v>
          </cell>
          <cell r="C15">
            <v>2.5</v>
          </cell>
          <cell r="D15">
            <v>25</v>
          </cell>
        </row>
        <row r="16">
          <cell r="B16" t="str">
            <v>GODIPADA</v>
          </cell>
          <cell r="C16">
            <v>2.25</v>
          </cell>
          <cell r="D16">
            <v>12</v>
          </cell>
        </row>
        <row r="17">
          <cell r="B17" t="str">
            <v>JAGATNNATH PRASAD</v>
          </cell>
          <cell r="C17">
            <v>2.5</v>
          </cell>
          <cell r="D17">
            <v>25</v>
          </cell>
        </row>
        <row r="18">
          <cell r="B18" t="str">
            <v>JEYPORE</v>
          </cell>
          <cell r="C18">
            <v>3.5</v>
          </cell>
          <cell r="D18">
            <v>12</v>
          </cell>
        </row>
        <row r="19">
          <cell r="B19" t="str">
            <v>KANTABANJI</v>
          </cell>
          <cell r="C19">
            <v>3.5</v>
          </cell>
          <cell r="D19">
            <v>12</v>
          </cell>
        </row>
        <row r="20">
          <cell r="B20" t="str">
            <v>KHALIKOT</v>
          </cell>
          <cell r="C20">
            <v>2.5</v>
          </cell>
          <cell r="D20">
            <v>25</v>
          </cell>
        </row>
        <row r="21">
          <cell r="B21" t="str">
            <v>NABARANGPUR</v>
          </cell>
          <cell r="C21">
            <v>4</v>
          </cell>
          <cell r="D21">
            <v>25</v>
          </cell>
        </row>
        <row r="22">
          <cell r="B22" t="str">
            <v>NAYAGARH</v>
          </cell>
          <cell r="C22">
            <v>2</v>
          </cell>
          <cell r="D22">
            <v>12</v>
          </cell>
        </row>
        <row r="23">
          <cell r="B23" t="str">
            <v>ODAGAON</v>
          </cell>
          <cell r="C23">
            <v>2.5</v>
          </cell>
          <cell r="D23">
            <v>25</v>
          </cell>
        </row>
        <row r="24">
          <cell r="B24" t="str">
            <v>PAMALAPADA (PHULBANI)</v>
          </cell>
          <cell r="C24">
            <v>3.5</v>
          </cell>
          <cell r="D24">
            <v>12</v>
          </cell>
        </row>
        <row r="25">
          <cell r="B25" t="str">
            <v xml:space="preserve">PARALAKHEMUNDI </v>
          </cell>
          <cell r="C25">
            <v>3</v>
          </cell>
          <cell r="D25">
            <v>12</v>
          </cell>
        </row>
        <row r="26">
          <cell r="B26" t="str">
            <v>POLASARA</v>
          </cell>
          <cell r="C26">
            <v>2.5</v>
          </cell>
          <cell r="D26">
            <v>25</v>
          </cell>
        </row>
        <row r="27">
          <cell r="B27" t="str">
            <v>UDALA</v>
          </cell>
          <cell r="C27">
            <v>2</v>
          </cell>
          <cell r="D27">
            <v>16</v>
          </cell>
        </row>
        <row r="28">
          <cell r="B28" t="str">
            <v>BHUBAN</v>
          </cell>
          <cell r="C28">
            <v>2</v>
          </cell>
          <cell r="D28">
            <v>12</v>
          </cell>
        </row>
        <row r="29">
          <cell r="B29" t="str">
            <v>JARKA</v>
          </cell>
          <cell r="C29">
            <v>1.75</v>
          </cell>
          <cell r="D29">
            <v>12</v>
          </cell>
        </row>
        <row r="30">
          <cell r="B30" t="str">
            <v>RAJSUNAKHALA</v>
          </cell>
          <cell r="C30">
            <v>1.75</v>
          </cell>
          <cell r="D30">
            <v>12</v>
          </cell>
        </row>
        <row r="31">
          <cell r="B31" t="str">
            <v>PAMPADA</v>
          </cell>
          <cell r="C31">
            <v>1.75</v>
          </cell>
          <cell r="D31">
            <v>12</v>
          </cell>
        </row>
        <row r="32">
          <cell r="B32" t="str">
            <v>HINJILIKATU</v>
          </cell>
          <cell r="C32">
            <v>2.5</v>
          </cell>
          <cell r="D32">
            <v>25</v>
          </cell>
        </row>
        <row r="33">
          <cell r="B33" t="str">
            <v>NIMAPARA</v>
          </cell>
          <cell r="C33">
            <v>2</v>
          </cell>
          <cell r="D33">
            <v>12</v>
          </cell>
        </row>
        <row r="34">
          <cell r="B34" t="str">
            <v>BANDHAMUNDA</v>
          </cell>
          <cell r="C34">
            <v>3</v>
          </cell>
          <cell r="D34">
            <v>25</v>
          </cell>
        </row>
        <row r="35">
          <cell r="B35" t="str">
            <v>RAYAGADA</v>
          </cell>
          <cell r="C35">
            <v>3.5</v>
          </cell>
          <cell r="D35">
            <v>12</v>
          </cell>
        </row>
        <row r="36">
          <cell r="B36" t="str">
            <v>RANAPUR</v>
          </cell>
          <cell r="C36">
            <v>2.25</v>
          </cell>
          <cell r="D36">
            <v>12</v>
          </cell>
        </row>
        <row r="37">
          <cell r="B37" t="str">
            <v>MANIKAGODA</v>
          </cell>
          <cell r="C37">
            <v>2.25</v>
          </cell>
          <cell r="D37">
            <v>12</v>
          </cell>
        </row>
        <row r="38">
          <cell r="B38" t="str">
            <v>PURUSOTTAMPUR</v>
          </cell>
          <cell r="C38">
            <v>2.5</v>
          </cell>
          <cell r="D38">
            <v>25</v>
          </cell>
        </row>
        <row r="39">
          <cell r="B39" t="str">
            <v>MOHANA</v>
          </cell>
          <cell r="C39">
            <v>3</v>
          </cell>
          <cell r="D39">
            <v>30</v>
          </cell>
        </row>
        <row r="40">
          <cell r="B40" t="str">
            <v>CHIKITIPENTHA</v>
          </cell>
          <cell r="C40">
            <v>2.5</v>
          </cell>
          <cell r="D40">
            <v>25</v>
          </cell>
        </row>
        <row r="41">
          <cell r="B41" t="str">
            <v>RAMBHA</v>
          </cell>
          <cell r="C41">
            <v>2.5</v>
          </cell>
          <cell r="D41">
            <v>25</v>
          </cell>
        </row>
        <row r="42">
          <cell r="B42" t="str">
            <v>BHADRAK</v>
          </cell>
          <cell r="C42">
            <v>2</v>
          </cell>
          <cell r="D42">
            <v>12</v>
          </cell>
        </row>
        <row r="43">
          <cell r="B43" t="str">
            <v>ROURKELA</v>
          </cell>
          <cell r="C43">
            <v>2.25</v>
          </cell>
          <cell r="D43">
            <v>12</v>
          </cell>
        </row>
        <row r="44">
          <cell r="B44" t="str">
            <v>BONDAMUNDA</v>
          </cell>
          <cell r="C44">
            <v>3</v>
          </cell>
          <cell r="D44">
            <v>30</v>
          </cell>
        </row>
        <row r="45">
          <cell r="B45" t="str">
            <v>KULAD</v>
          </cell>
          <cell r="C45">
            <v>2</v>
          </cell>
          <cell r="D45">
            <v>12</v>
          </cell>
        </row>
        <row r="46">
          <cell r="B46" t="str">
            <v>BARBIL</v>
          </cell>
          <cell r="C46">
            <v>2.5</v>
          </cell>
          <cell r="D46">
            <v>25</v>
          </cell>
        </row>
        <row r="47">
          <cell r="B47" t="str">
            <v>ANANDAPUR</v>
          </cell>
          <cell r="C47">
            <v>2.25</v>
          </cell>
          <cell r="D47">
            <v>12</v>
          </cell>
        </row>
        <row r="48">
          <cell r="B48" t="str">
            <v>PHULBANI</v>
          </cell>
          <cell r="C48">
            <v>3.5</v>
          </cell>
          <cell r="D48">
            <v>12</v>
          </cell>
        </row>
        <row r="49">
          <cell r="B49" t="str">
            <v>NUAPADA</v>
          </cell>
          <cell r="C49">
            <v>4.5</v>
          </cell>
          <cell r="D49">
            <v>30</v>
          </cell>
        </row>
        <row r="50">
          <cell r="B50" t="str">
            <v>KUKUDAKHANDI</v>
          </cell>
          <cell r="C50">
            <v>2.25</v>
          </cell>
          <cell r="D50">
            <v>12</v>
          </cell>
        </row>
      </sheetData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2" sqref="O2"/>
    </sheetView>
  </sheetViews>
  <sheetFormatPr defaultRowHeight="15"/>
  <cols>
    <col min="1" max="1" width="5.140625" style="6" customWidth="1"/>
    <col min="2" max="2" width="9.7109375" style="6" bestFit="1" customWidth="1"/>
    <col min="3" max="3" width="11.7109375" style="6" bestFit="1" customWidth="1"/>
    <col min="4" max="4" width="6.42578125" style="6" bestFit="1" customWidth="1"/>
    <col min="5" max="5" width="12.42578125" style="6" bestFit="1" customWidth="1"/>
    <col min="6" max="6" width="7.7109375" style="6" bestFit="1" customWidth="1"/>
    <col min="7" max="7" width="5.140625" style="6" bestFit="1" customWidth="1"/>
    <col min="8" max="8" width="8.7109375" style="6" customWidth="1"/>
    <col min="9" max="10" width="5.5703125" style="15" bestFit="1" customWidth="1"/>
    <col min="11" max="11" width="8.42578125" style="15" bestFit="1" customWidth="1"/>
    <col min="12" max="12" width="8.5703125" style="15" customWidth="1"/>
    <col min="13" max="13" width="9.140625" style="6" customWidth="1"/>
    <col min="14" max="16384" width="9.140625" style="6"/>
  </cols>
  <sheetData>
    <row r="1" spans="1:12" ht="111.75" customHeight="1">
      <c r="A1" s="1"/>
      <c r="B1" s="2"/>
      <c r="C1" s="2"/>
      <c r="D1" s="2"/>
      <c r="E1" s="2"/>
      <c r="F1" s="2"/>
      <c r="G1" s="2"/>
      <c r="H1" s="2"/>
      <c r="I1" s="3"/>
      <c r="J1" s="4" t="s">
        <v>42</v>
      </c>
      <c r="K1" s="5"/>
      <c r="L1" s="5"/>
    </row>
    <row r="2" spans="1:12" ht="83.25" customHeight="1">
      <c r="A2" s="7" t="s">
        <v>34</v>
      </c>
      <c r="B2" s="8"/>
      <c r="C2" s="8"/>
      <c r="D2" s="8"/>
      <c r="E2" s="8"/>
      <c r="F2" s="8"/>
      <c r="G2" s="8"/>
      <c r="H2" s="8"/>
      <c r="I2" s="9"/>
      <c r="J2" s="4" t="s">
        <v>46</v>
      </c>
      <c r="K2" s="5"/>
      <c r="L2" s="5"/>
    </row>
    <row r="3" spans="1:12" s="19" customFormat="1" ht="15" customHeight="1">
      <c r="A3" s="17" t="s">
        <v>36</v>
      </c>
      <c r="B3" s="17" t="s">
        <v>0</v>
      </c>
      <c r="C3" s="17" t="s">
        <v>1</v>
      </c>
      <c r="D3" s="17" t="s">
        <v>32</v>
      </c>
      <c r="E3" s="17" t="s">
        <v>33</v>
      </c>
      <c r="F3" s="17" t="s">
        <v>35</v>
      </c>
      <c r="G3" s="17" t="s">
        <v>37</v>
      </c>
      <c r="H3" s="17" t="s">
        <v>38</v>
      </c>
      <c r="I3" s="18" t="s">
        <v>40</v>
      </c>
      <c r="J3" s="18" t="s">
        <v>39</v>
      </c>
      <c r="K3" s="18" t="s">
        <v>41</v>
      </c>
      <c r="L3" s="18" t="s">
        <v>2</v>
      </c>
    </row>
    <row r="4" spans="1:12">
      <c r="A4" s="16">
        <v>1</v>
      </c>
      <c r="B4" s="11" t="s">
        <v>3</v>
      </c>
      <c r="C4" s="11" t="s">
        <v>17</v>
      </c>
      <c r="D4" s="24" t="s">
        <v>45</v>
      </c>
      <c r="E4" s="11" t="s">
        <v>25</v>
      </c>
      <c r="F4" s="11" t="s">
        <v>4</v>
      </c>
      <c r="G4" s="11">
        <v>16</v>
      </c>
      <c r="H4" s="11">
        <v>230</v>
      </c>
      <c r="I4" s="12">
        <v>2</v>
      </c>
      <c r="J4" s="12">
        <f>G4*2</f>
        <v>32</v>
      </c>
      <c r="K4" s="12">
        <f>G4*12</f>
        <v>192</v>
      </c>
      <c r="L4" s="12">
        <f>H4*I4+J4+K4</f>
        <v>684</v>
      </c>
    </row>
    <row r="5" spans="1:12">
      <c r="A5" s="16">
        <v>2</v>
      </c>
      <c r="B5" s="11" t="s">
        <v>3</v>
      </c>
      <c r="C5" s="11" t="s">
        <v>18</v>
      </c>
      <c r="D5" s="24" t="s">
        <v>45</v>
      </c>
      <c r="E5" s="11" t="s">
        <v>26</v>
      </c>
      <c r="F5" s="11" t="s">
        <v>5</v>
      </c>
      <c r="G5" s="11">
        <v>13</v>
      </c>
      <c r="H5" s="11">
        <v>200</v>
      </c>
      <c r="I5" s="12">
        <f>VLOOKUP(E5,'[1]KRISHNA STEEL'!$B$4:$C$50,2,FALSE)</f>
        <v>2</v>
      </c>
      <c r="J5" s="12">
        <f t="shared" ref="J5:J11" si="0">G5*2</f>
        <v>26</v>
      </c>
      <c r="K5" s="12">
        <f>VLOOKUP(E5,'[1]KRISHNA STEEL'!$B$4:$D$50,3,FALSE)*G5</f>
        <v>156</v>
      </c>
      <c r="L5" s="12">
        <f t="shared" ref="L5:L11" si="1">H5*I5+J5+K5</f>
        <v>582</v>
      </c>
    </row>
    <row r="6" spans="1:12">
      <c r="A6" s="16">
        <v>3</v>
      </c>
      <c r="B6" s="11" t="s">
        <v>3</v>
      </c>
      <c r="C6" s="11" t="s">
        <v>19</v>
      </c>
      <c r="D6" s="24" t="s">
        <v>45</v>
      </c>
      <c r="E6" s="11" t="s">
        <v>27</v>
      </c>
      <c r="F6" s="11" t="s">
        <v>6</v>
      </c>
      <c r="G6" s="11">
        <v>8</v>
      </c>
      <c r="H6" s="11">
        <v>130</v>
      </c>
      <c r="I6" s="12">
        <v>4.5</v>
      </c>
      <c r="J6" s="12">
        <f t="shared" si="0"/>
        <v>16</v>
      </c>
      <c r="K6" s="12">
        <f>G6*50</f>
        <v>400</v>
      </c>
      <c r="L6" s="12">
        <f t="shared" si="1"/>
        <v>1001</v>
      </c>
    </row>
    <row r="7" spans="1:12">
      <c r="A7" s="16">
        <v>4</v>
      </c>
      <c r="B7" s="11" t="s">
        <v>7</v>
      </c>
      <c r="C7" s="11" t="s">
        <v>20</v>
      </c>
      <c r="D7" s="24" t="s">
        <v>45</v>
      </c>
      <c r="E7" s="11" t="s">
        <v>28</v>
      </c>
      <c r="F7" s="11" t="s">
        <v>8</v>
      </c>
      <c r="G7" s="11">
        <v>12</v>
      </c>
      <c r="H7" s="11">
        <v>200</v>
      </c>
      <c r="I7" s="12">
        <f>VLOOKUP(E7,'[1]KRISHNA STEEL'!$B$4:$C$50,2,FALSE)</f>
        <v>4</v>
      </c>
      <c r="J7" s="12">
        <f t="shared" si="0"/>
        <v>24</v>
      </c>
      <c r="K7" s="12">
        <f>VLOOKUP(E7,'[1]KRISHNA STEEL'!$B$4:$D$50,3,FALSE)*G7</f>
        <v>300</v>
      </c>
      <c r="L7" s="12">
        <f t="shared" si="1"/>
        <v>1124</v>
      </c>
    </row>
    <row r="8" spans="1:12">
      <c r="A8" s="16">
        <v>5</v>
      </c>
      <c r="B8" s="11" t="s">
        <v>9</v>
      </c>
      <c r="C8" s="11" t="s">
        <v>21</v>
      </c>
      <c r="D8" s="24" t="s">
        <v>45</v>
      </c>
      <c r="E8" s="11" t="s">
        <v>29</v>
      </c>
      <c r="F8" s="11" t="s">
        <v>10</v>
      </c>
      <c r="G8" s="11">
        <v>22</v>
      </c>
      <c r="H8" s="11">
        <v>330</v>
      </c>
      <c r="I8" s="12">
        <f>VLOOKUP(E8,'[1]KRISHNA STEEL'!$B$4:$C$50,2,FALSE)</f>
        <v>2.5</v>
      </c>
      <c r="J8" s="12">
        <f t="shared" si="0"/>
        <v>44</v>
      </c>
      <c r="K8" s="12">
        <f>VLOOKUP(E8,'[1]KRISHNA STEEL'!$B$4:$D$50,3,FALSE)*G8</f>
        <v>550</v>
      </c>
      <c r="L8" s="12">
        <f t="shared" si="1"/>
        <v>1419</v>
      </c>
    </row>
    <row r="9" spans="1:12">
      <c r="A9" s="16">
        <v>6</v>
      </c>
      <c r="B9" s="11" t="s">
        <v>11</v>
      </c>
      <c r="C9" s="11" t="s">
        <v>22</v>
      </c>
      <c r="D9" s="24" t="s">
        <v>45</v>
      </c>
      <c r="E9" s="11" t="s">
        <v>30</v>
      </c>
      <c r="F9" s="11" t="s">
        <v>12</v>
      </c>
      <c r="G9" s="11">
        <v>12</v>
      </c>
      <c r="H9" s="11">
        <v>160</v>
      </c>
      <c r="I9" s="12">
        <v>2</v>
      </c>
      <c r="J9" s="12">
        <f t="shared" si="0"/>
        <v>24</v>
      </c>
      <c r="K9" s="12">
        <f>G9*12</f>
        <v>144</v>
      </c>
      <c r="L9" s="12">
        <f t="shared" si="1"/>
        <v>488</v>
      </c>
    </row>
    <row r="10" spans="1:12">
      <c r="A10" s="16">
        <v>7</v>
      </c>
      <c r="B10" s="11" t="s">
        <v>13</v>
      </c>
      <c r="C10" s="11" t="s">
        <v>23</v>
      </c>
      <c r="D10" s="24" t="s">
        <v>45</v>
      </c>
      <c r="E10" s="11" t="s">
        <v>25</v>
      </c>
      <c r="F10" s="11" t="s">
        <v>14</v>
      </c>
      <c r="G10" s="11">
        <v>15</v>
      </c>
      <c r="H10" s="11">
        <v>230</v>
      </c>
      <c r="I10" s="12">
        <v>2</v>
      </c>
      <c r="J10" s="12">
        <f t="shared" si="0"/>
        <v>30</v>
      </c>
      <c r="K10" s="12">
        <f>G10*12</f>
        <v>180</v>
      </c>
      <c r="L10" s="12">
        <f t="shared" si="1"/>
        <v>670</v>
      </c>
    </row>
    <row r="11" spans="1:12">
      <c r="A11" s="16">
        <v>8</v>
      </c>
      <c r="B11" s="11" t="s">
        <v>13</v>
      </c>
      <c r="C11" s="11" t="s">
        <v>24</v>
      </c>
      <c r="D11" s="24" t="s">
        <v>45</v>
      </c>
      <c r="E11" s="11" t="s">
        <v>31</v>
      </c>
      <c r="F11" s="11" t="s">
        <v>15</v>
      </c>
      <c r="G11" s="11">
        <v>21</v>
      </c>
      <c r="H11" s="11">
        <v>360</v>
      </c>
      <c r="I11" s="12">
        <f>VLOOKUP(E11,'[1]KRISHNA STEEL'!$B$4:$C$50,2,FALSE)</f>
        <v>2</v>
      </c>
      <c r="J11" s="12">
        <f t="shared" si="0"/>
        <v>42</v>
      </c>
      <c r="K11" s="12">
        <f>VLOOKUP(E11,'[1]KRISHNA STEEL'!$B$4:$D$50,3,FALSE)*G11</f>
        <v>252</v>
      </c>
      <c r="L11" s="12">
        <f t="shared" si="1"/>
        <v>1014</v>
      </c>
    </row>
    <row r="12" spans="1:12" s="23" customFormat="1">
      <c r="A12" s="20" t="s">
        <v>44</v>
      </c>
      <c r="B12" s="20"/>
      <c r="C12" s="20"/>
      <c r="D12" s="20"/>
      <c r="E12" s="20"/>
      <c r="F12" s="20"/>
      <c r="G12" s="20"/>
      <c r="H12" s="20"/>
      <c r="I12" s="21"/>
      <c r="J12" s="21"/>
      <c r="K12" s="21"/>
      <c r="L12" s="22">
        <f>SUM(L4:L11)</f>
        <v>6982</v>
      </c>
    </row>
    <row r="13" spans="1:12" s="10" customFormat="1" ht="30" customHeight="1">
      <c r="A13" s="13" t="s">
        <v>43</v>
      </c>
      <c r="B13" s="13"/>
      <c r="C13" s="13"/>
      <c r="D13" s="13"/>
      <c r="E13" s="13"/>
      <c r="F13" s="13"/>
      <c r="G13" s="13"/>
      <c r="H13" s="13"/>
      <c r="I13" s="14"/>
      <c r="J13" s="14"/>
      <c r="K13" s="14"/>
      <c r="L13" s="14"/>
    </row>
    <row r="14" spans="1:12" s="10" customFormat="1" ht="30" customHeight="1">
      <c r="A14" s="13" t="s">
        <v>16</v>
      </c>
      <c r="B14" s="13"/>
      <c r="C14" s="13"/>
      <c r="D14" s="13"/>
      <c r="E14" s="13"/>
      <c r="F14" s="13"/>
      <c r="G14" s="13"/>
      <c r="H14" s="13"/>
      <c r="I14" s="14"/>
      <c r="J14" s="14"/>
      <c r="K14" s="14"/>
      <c r="L14" s="14"/>
    </row>
    <row r="15" spans="1:12">
      <c r="G15" s="11">
        <v>119</v>
      </c>
      <c r="H15" s="11">
        <f>SUM(H4:H11)</f>
        <v>1840</v>
      </c>
    </row>
  </sheetData>
  <mergeCells count="7">
    <mergeCell ref="A12:K12"/>
    <mergeCell ref="A13:L13"/>
    <mergeCell ref="A14:L14"/>
    <mergeCell ref="A1:I1"/>
    <mergeCell ref="A2:I2"/>
    <mergeCell ref="J1:L1"/>
    <mergeCell ref="J2:L2"/>
  </mergeCells>
  <pageMargins left="0.2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2022-07-14T08:27:39Z</cp:lastPrinted>
  <dcterms:created xsi:type="dcterms:W3CDTF">2022-07-12T11:07:10Z</dcterms:created>
  <dcterms:modified xsi:type="dcterms:W3CDTF">2022-07-14T08:27:40Z</dcterms:modified>
</cp:coreProperties>
</file>