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20" windowWidth="19320" windowHeight="11160"/>
  </bookViews>
  <sheets>
    <sheet name="Invoice" sheetId="1" r:id="rId1"/>
    <sheet name="Sheet1" sheetId="2" r:id="rId2"/>
    <sheet name="Sheet2" sheetId="3" r:id="rId3"/>
  </sheets>
  <definedNames>
    <definedName name="_xlnm._FilterDatabase" localSheetId="0" hidden="1">Invoice!$A$3:$M$89</definedName>
    <definedName name="_xlnm.Print_Titles" localSheetId="0">Invoice!$2:$3</definedName>
  </definedNames>
  <calcPr calcId="144525"/>
</workbook>
</file>

<file path=xl/calcChain.xml><?xml version="1.0" encoding="utf-8"?>
<calcChain xmlns="http://schemas.openxmlformats.org/spreadsheetml/2006/main">
  <c r="K86" i="1" l="1"/>
  <c r="H86" i="1"/>
  <c r="G86" i="1"/>
  <c r="J84" i="1"/>
  <c r="L84" i="1" s="1"/>
  <c r="J83" i="1"/>
  <c r="L83" i="1" s="1"/>
  <c r="J82" i="1"/>
  <c r="L82" i="1" s="1"/>
  <c r="L81" i="1"/>
  <c r="J81" i="1"/>
  <c r="J80" i="1"/>
  <c r="L80" i="1" s="1"/>
  <c r="J79" i="1"/>
  <c r="L79" i="1" s="1"/>
  <c r="J78" i="1"/>
  <c r="L78" i="1" s="1"/>
  <c r="J77" i="1"/>
  <c r="L77" i="1" s="1"/>
  <c r="J76" i="1"/>
  <c r="L76" i="1" s="1"/>
  <c r="J75" i="1"/>
  <c r="L75" i="1" s="1"/>
  <c r="J74" i="1"/>
  <c r="L74" i="1" s="1"/>
  <c r="L73" i="1"/>
  <c r="J73" i="1"/>
  <c r="J72" i="1"/>
  <c r="L72" i="1" s="1"/>
  <c r="J71" i="1"/>
  <c r="L71" i="1" s="1"/>
  <c r="J70" i="1"/>
  <c r="L70" i="1" s="1"/>
  <c r="J69" i="1"/>
  <c r="L69" i="1" s="1"/>
  <c r="J68" i="1"/>
  <c r="L68" i="1" s="1"/>
  <c r="J67" i="1"/>
  <c r="L67" i="1" s="1"/>
  <c r="J66" i="1"/>
  <c r="L66" i="1" s="1"/>
  <c r="L65" i="1"/>
  <c r="J65" i="1"/>
  <c r="J64" i="1"/>
  <c r="L64" i="1" s="1"/>
  <c r="J63" i="1"/>
  <c r="L63" i="1" s="1"/>
  <c r="J62" i="1"/>
  <c r="L62" i="1" s="1"/>
  <c r="J61" i="1"/>
  <c r="L61" i="1" s="1"/>
  <c r="J60" i="1"/>
  <c r="L60" i="1" s="1"/>
  <c r="J59" i="1"/>
  <c r="L59" i="1" s="1"/>
  <c r="J58" i="1"/>
  <c r="L58" i="1" s="1"/>
  <c r="L57" i="1"/>
  <c r="J57" i="1"/>
  <c r="J56" i="1"/>
  <c r="L56" i="1" s="1"/>
  <c r="J55" i="1"/>
  <c r="L55" i="1" s="1"/>
  <c r="J54" i="1"/>
  <c r="L54" i="1" s="1"/>
  <c r="J53" i="1"/>
  <c r="L53" i="1" s="1"/>
  <c r="J52" i="1"/>
  <c r="L52" i="1" s="1"/>
  <c r="J51" i="1"/>
  <c r="L51" i="1" s="1"/>
  <c r="J50" i="1"/>
  <c r="L50" i="1" s="1"/>
  <c r="L49" i="1"/>
  <c r="J49" i="1"/>
  <c r="J48" i="1"/>
  <c r="L48" i="1" s="1"/>
  <c r="J47" i="1"/>
  <c r="L47" i="1" s="1"/>
  <c r="J46" i="1"/>
  <c r="L46" i="1" s="1"/>
  <c r="J45" i="1"/>
  <c r="L45" i="1" s="1"/>
  <c r="J44" i="1"/>
  <c r="L44" i="1" s="1"/>
  <c r="J43" i="1"/>
  <c r="L43" i="1" s="1"/>
  <c r="J42" i="1"/>
  <c r="L42" i="1" s="1"/>
  <c r="L41" i="1"/>
  <c r="J41" i="1"/>
  <c r="J40" i="1"/>
  <c r="L40" i="1" s="1"/>
  <c r="J39" i="1"/>
  <c r="L39" i="1" s="1"/>
  <c r="J38" i="1"/>
  <c r="L38" i="1" s="1"/>
  <c r="J37" i="1"/>
  <c r="L37" i="1" s="1"/>
  <c r="J36" i="1"/>
  <c r="L36" i="1" s="1"/>
  <c r="J35" i="1"/>
  <c r="L35" i="1" s="1"/>
  <c r="J34" i="1"/>
  <c r="L34" i="1" s="1"/>
  <c r="L33" i="1"/>
  <c r="J33" i="1"/>
  <c r="J32" i="1"/>
  <c r="L32" i="1" s="1"/>
  <c r="J31" i="1"/>
  <c r="L31" i="1" s="1"/>
  <c r="J30" i="1"/>
  <c r="L30" i="1" s="1"/>
  <c r="J29" i="1"/>
  <c r="L29" i="1" s="1"/>
  <c r="J28" i="1"/>
  <c r="L28" i="1" s="1"/>
  <c r="J27" i="1"/>
  <c r="L27" i="1" s="1"/>
  <c r="J26" i="1"/>
  <c r="L26" i="1" s="1"/>
  <c r="L25" i="1"/>
  <c r="J25" i="1"/>
  <c r="J24" i="1"/>
  <c r="L24" i="1" s="1"/>
  <c r="J23" i="1"/>
  <c r="L23" i="1" s="1"/>
  <c r="J22" i="1"/>
  <c r="L22" i="1" s="1"/>
  <c r="J21" i="1"/>
  <c r="L21" i="1" s="1"/>
  <c r="J20" i="1"/>
  <c r="L20" i="1" s="1"/>
  <c r="J19" i="1"/>
  <c r="L19" i="1" s="1"/>
  <c r="J18" i="1"/>
  <c r="L18" i="1" s="1"/>
  <c r="L17" i="1"/>
  <c r="J17" i="1"/>
  <c r="J16" i="1"/>
  <c r="L16" i="1" s="1"/>
  <c r="J15" i="1"/>
  <c r="L15" i="1" s="1"/>
  <c r="J14" i="1"/>
  <c r="L14" i="1" s="1"/>
  <c r="J13" i="1"/>
  <c r="L13" i="1" s="1"/>
  <c r="J12" i="1"/>
  <c r="L12" i="1" s="1"/>
  <c r="J11" i="1"/>
  <c r="L11" i="1" s="1"/>
  <c r="J10" i="1"/>
  <c r="L10" i="1" s="1"/>
  <c r="L9" i="1"/>
  <c r="J9" i="1"/>
  <c r="J8" i="1"/>
  <c r="L8" i="1" s="1"/>
  <c r="J7" i="1"/>
  <c r="L7" i="1" s="1"/>
  <c r="J6" i="1"/>
  <c r="L6" i="1" s="1"/>
  <c r="J5" i="1"/>
  <c r="L5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J4" i="1"/>
  <c r="J86" i="1" l="1"/>
  <c r="L4" i="1"/>
  <c r="L85" i="1" s="1"/>
  <c r="M3" i="3" l="1"/>
</calcChain>
</file>

<file path=xl/sharedStrings.xml><?xml version="1.0" encoding="utf-8"?>
<sst xmlns="http://schemas.openxmlformats.org/spreadsheetml/2006/main" count="551" uniqueCount="352">
  <si>
    <t>SL.</t>
  </si>
  <si>
    <t>DATE</t>
  </si>
  <si>
    <t>LR NO.</t>
  </si>
  <si>
    <t>DESTINATION</t>
  </si>
  <si>
    <t>CASE</t>
  </si>
  <si>
    <t>WEIGHT</t>
  </si>
  <si>
    <t>RATE</t>
  </si>
  <si>
    <t>LR CH.</t>
  </si>
  <si>
    <t>AMT.</t>
  </si>
  <si>
    <t>GST to be paid by Consignor under Reverse Charge Mechanism (RCM) as per GST</t>
  </si>
  <si>
    <t>Thanking you for your business.
PRAGATI LOGISTICS</t>
  </si>
  <si>
    <t>FROM</t>
  </si>
  <si>
    <t>CTC</t>
  </si>
  <si>
    <t>NACHUNI</t>
  </si>
  <si>
    <t>JARKA</t>
  </si>
  <si>
    <t>BHADRAK</t>
  </si>
  <si>
    <t>RETURN LR</t>
  </si>
  <si>
    <t>INVOICE
PRAGATI LOGISTICS,
SAMANTA SAHI KHUNTIA LANE,8984191006
GST No: 21AGHPB9356M1Z9</t>
  </si>
  <si>
    <t>RAIKIA</t>
  </si>
  <si>
    <t>REMUNA</t>
  </si>
  <si>
    <t>GANDALA</t>
  </si>
  <si>
    <t>DD.CH.</t>
  </si>
  <si>
    <t>CHARAMPA</t>
  </si>
  <si>
    <t xml:space="preserve">To,
M/S ZAR METAMORPHOSE COMBINE
Address: PLOT-12, INDUSTRIAL ESTATE, 
BILASPUR ROAD, RAWABHATAPUR,
 RAIPUR-492003, CHHATISGARH
GST No: 22AABCZ3794L1ZW
</t>
  </si>
  <si>
    <t>BAINSIRIA</t>
  </si>
  <si>
    <t>SORO</t>
  </si>
  <si>
    <t>KHAMAR</t>
  </si>
  <si>
    <t>CUTTACK</t>
  </si>
  <si>
    <t>APRIL, 2025 AMT.</t>
  </si>
  <si>
    <t>MAY, 2025 AMT.</t>
  </si>
  <si>
    <t>JUNE, 2025 AMT.</t>
  </si>
  <si>
    <t>JULY, 2025 AMT.</t>
  </si>
  <si>
    <t>AUGUST, 2025 AMT.</t>
  </si>
  <si>
    <t>SEPT, 2025 AMT.</t>
  </si>
  <si>
    <t>TOTAL</t>
  </si>
  <si>
    <t>COMPANY NAME</t>
  </si>
  <si>
    <t>OCTO, 2025
AMT.</t>
  </si>
  <si>
    <t>NOV, 2025
AMT.</t>
  </si>
  <si>
    <t>DEC, 25 AMT.</t>
  </si>
  <si>
    <t>JAN, 26 AMT.</t>
  </si>
  <si>
    <t>FEB, 26 AMT.</t>
  </si>
  <si>
    <t>INDAG RUBBER LTD</t>
  </si>
  <si>
    <t>INV.NO.</t>
  </si>
  <si>
    <t>RANAPUR</t>
  </si>
  <si>
    <t>0</t>
  </si>
  <si>
    <t>BANKI</t>
  </si>
  <si>
    <t>RENGALI ANGUL</t>
  </si>
  <si>
    <t>PURUSOTTAMPUR KENDRAPARA</t>
  </si>
  <si>
    <t>ANGUL</t>
  </si>
  <si>
    <t>INV. NO.</t>
  </si>
  <si>
    <t>SOUTH BALANDA</t>
  </si>
  <si>
    <t>PATTAMUNDAI</t>
  </si>
  <si>
    <t>RAGADI</t>
  </si>
  <si>
    <t>JAGATSINGHPUR</t>
  </si>
  <si>
    <t>KODALA</t>
  </si>
  <si>
    <t>KAMAKHYANAGAR</t>
  </si>
  <si>
    <t>12/5/2026</t>
  </si>
  <si>
    <t>30/5/2026</t>
  </si>
  <si>
    <t>Logsheet No</t>
  </si>
  <si>
    <t>JA/12</t>
  </si>
  <si>
    <t>NOT ADD IN BILL BY SENAPATI BABU</t>
  </si>
  <si>
    <t>JA/31</t>
  </si>
  <si>
    <t>772</t>
  </si>
  <si>
    <t>STOCKS RETURN DUE TO LATE DELIVERY</t>
  </si>
  <si>
    <t>PARTY NAME</t>
  </si>
  <si>
    <t>HINJILIKATU</t>
  </si>
  <si>
    <t>PANDA HARDWARE</t>
  </si>
  <si>
    <t>SHIBAM HARDWARE</t>
  </si>
  <si>
    <t>SERAGADA</t>
  </si>
  <si>
    <t>SABAT GENERAL AND PAINTS STORE</t>
  </si>
  <si>
    <t>RADHA GOBINDA HARDWARE AND PAINTS</t>
  </si>
  <si>
    <t>CHANDAN ELECTRICALS PAINTS</t>
  </si>
  <si>
    <t>JAGANNATH ENTERPRISES</t>
  </si>
  <si>
    <t>PURI</t>
  </si>
  <si>
    <t>MAHAVEER HARDWARE PAINTS AND ELECTRICAL</t>
  </si>
  <si>
    <t>ADITYA TRADERS</t>
  </si>
  <si>
    <t>MOHANTY HARDWARE</t>
  </si>
  <si>
    <t>NIRAKARPUR</t>
  </si>
  <si>
    <t>ADITYA ENTERPRISES</t>
  </si>
  <si>
    <t>BAJRANGI PAINTS AND HARDWARE</t>
  </si>
  <si>
    <t>GOBINDPUR</t>
  </si>
  <si>
    <t>BONTH CHAK</t>
  </si>
  <si>
    <t>SABITRI ENTERPRISES</t>
  </si>
  <si>
    <t>PATRAPADA</t>
  </si>
  <si>
    <t>MAA TARINI HARDWARE STORE</t>
  </si>
  <si>
    <t>BABA HARDWARE AND PAINTS</t>
  </si>
  <si>
    <t>ATHAGARH</t>
  </si>
  <si>
    <t>JAY SANKAR HARDWARE AND PAINTS</t>
  </si>
  <si>
    <t>SAHOO PAINTS</t>
  </si>
  <si>
    <t>PATRA HARDWARE STORE</t>
  </si>
  <si>
    <t>SRI RAM PAINTS</t>
  </si>
  <si>
    <t>KALINGA HARDWARE</t>
  </si>
  <si>
    <t>GADASILA</t>
  </si>
  <si>
    <t>MAHALAXMI PAINTS AND HARDWARE</t>
  </si>
  <si>
    <t>KALINGA TRADING CO</t>
  </si>
  <si>
    <t>BALASORE</t>
  </si>
  <si>
    <t>ATHAMALLIK</t>
  </si>
  <si>
    <t>ADIMATA TRADERS</t>
  </si>
  <si>
    <t>TARINI CHARAN PANDA AND SONS</t>
  </si>
  <si>
    <t>B S TRADERS</t>
  </si>
  <si>
    <t>POPULAR AUTO PAINTS</t>
  </si>
  <si>
    <t>KUANSH BHADRAK</t>
  </si>
  <si>
    <t>SALANDI HARDWARE</t>
  </si>
  <si>
    <t>MAA HADABAI HARDWARE STORE</t>
  </si>
  <si>
    <t>SRI LOKANATH HARDWARE AND PAINTS</t>
  </si>
  <si>
    <t>KORAPUT</t>
  </si>
  <si>
    <t>J P HARDWARE</t>
  </si>
  <si>
    <t>509</t>
  </si>
  <si>
    <t>SARAPAL</t>
  </si>
  <si>
    <t>PRIYA HARDWARE</t>
  </si>
  <si>
    <t>MJK PAINTS</t>
  </si>
  <si>
    <t>SATYA HARDWARE AND SANITARY STORE</t>
  </si>
  <si>
    <t>KUAKHIA</t>
  </si>
  <si>
    <t>DIGAPAHANDI</t>
  </si>
  <si>
    <t>SHREE KRISHNA ENTERPRISES</t>
  </si>
  <si>
    <t>ERSAMA</t>
  </si>
  <si>
    <t>SARLA ENTERPRISES</t>
  </si>
  <si>
    <t>Declaration � Kindly verify and confirm before  20/08/2026</t>
  </si>
  <si>
    <t>REMARKS</t>
  </si>
  <si>
    <t>01/7/2026</t>
  </si>
  <si>
    <t>PL/JA/05125</t>
  </si>
  <si>
    <t>592</t>
  </si>
  <si>
    <t>PL/JA/05126</t>
  </si>
  <si>
    <t>574/586</t>
  </si>
  <si>
    <t>TANGI</t>
  </si>
  <si>
    <t>SAI SAKTI HARDWARE STORE</t>
  </si>
  <si>
    <t>PL/JA/05127</t>
  </si>
  <si>
    <t>603</t>
  </si>
  <si>
    <t>TUMUSINGHA</t>
  </si>
  <si>
    <t>MAA SANTOSHI ENTERPRISES</t>
  </si>
  <si>
    <t>PL/JA/05128</t>
  </si>
  <si>
    <t>591</t>
  </si>
  <si>
    <t>PL/JA/05133</t>
  </si>
  <si>
    <t>0567</t>
  </si>
  <si>
    <t>02/7/2026</t>
  </si>
  <si>
    <t>PL/JA/05163</t>
  </si>
  <si>
    <t>595</t>
  </si>
  <si>
    <t>NARENDRAPUR</t>
  </si>
  <si>
    <t>BHUBANESWARI IRON STORE</t>
  </si>
  <si>
    <t>PL/JA/05201</t>
  </si>
  <si>
    <t>593</t>
  </si>
  <si>
    <t>PL/JA/05250</t>
  </si>
  <si>
    <t>612</t>
  </si>
  <si>
    <t>SAPTASAJYA</t>
  </si>
  <si>
    <t>SAHOO TRADERS</t>
  </si>
  <si>
    <t>03/7/2026</t>
  </si>
  <si>
    <t>PL/JA/05264</t>
  </si>
  <si>
    <t>0616</t>
  </si>
  <si>
    <t>04/7/2026</t>
  </si>
  <si>
    <t>PL/JA/05259</t>
  </si>
  <si>
    <t>609</t>
  </si>
  <si>
    <t>THAKURMUNDA</t>
  </si>
  <si>
    <t>OMM SAIRAM HARDWARE</t>
  </si>
  <si>
    <t>PL/JA/05275</t>
  </si>
  <si>
    <t>596</t>
  </si>
  <si>
    <t>PL/JA/05277</t>
  </si>
  <si>
    <t>0594</t>
  </si>
  <si>
    <t>PL/JA/05280</t>
  </si>
  <si>
    <t>611</t>
  </si>
  <si>
    <t>PL/JA/05282</t>
  </si>
  <si>
    <t>602</t>
  </si>
  <si>
    <t>PL/JA/05304</t>
  </si>
  <si>
    <t>604</t>
  </si>
  <si>
    <t>07/7/2026</t>
  </si>
  <si>
    <t>PL/JA/05350</t>
  </si>
  <si>
    <t>620</t>
  </si>
  <si>
    <t>PL/JA/05358</t>
  </si>
  <si>
    <t>622</t>
  </si>
  <si>
    <t>PL/JA/05361</t>
  </si>
  <si>
    <t>621</t>
  </si>
  <si>
    <t>MAHAMADPUR</t>
  </si>
  <si>
    <t>09/7/2026</t>
  </si>
  <si>
    <t>PL/JA/05542</t>
  </si>
  <si>
    <t>626</t>
  </si>
  <si>
    <t>BAJAPUR</t>
  </si>
  <si>
    <t>PUPUN HARDWARE STORE</t>
  </si>
  <si>
    <t>PL/JA/05543</t>
  </si>
  <si>
    <t>631</t>
  </si>
  <si>
    <t>PL/JA/05544</t>
  </si>
  <si>
    <t>630</t>
  </si>
  <si>
    <t>PL/JA/05546</t>
  </si>
  <si>
    <t>627</t>
  </si>
  <si>
    <t>BRAHMABARADA</t>
  </si>
  <si>
    <t>PL/JA/05559</t>
  </si>
  <si>
    <t>625</t>
  </si>
  <si>
    <t>11/7/2026</t>
  </si>
  <si>
    <t>PL/JA/05613</t>
  </si>
  <si>
    <t>639</t>
  </si>
  <si>
    <t>PL/JA/05614</t>
  </si>
  <si>
    <t>644</t>
  </si>
  <si>
    <t>DASAMALLI</t>
  </si>
  <si>
    <t>SAHU HARDWARE</t>
  </si>
  <si>
    <t>PL/JA/05622</t>
  </si>
  <si>
    <t>635</t>
  </si>
  <si>
    <t>PL/JA/05666</t>
  </si>
  <si>
    <t>642</t>
  </si>
  <si>
    <t>PL/JA/05667</t>
  </si>
  <si>
    <t>640</t>
  </si>
  <si>
    <t>14/7/2026</t>
  </si>
  <si>
    <t>JA/119</t>
  </si>
  <si>
    <t>JAGANNATH ENTERPRISERS</t>
  </si>
  <si>
    <t>PL/JA/05714</t>
  </si>
  <si>
    <t>647</t>
  </si>
  <si>
    <t>PL/JA/05721</t>
  </si>
  <si>
    <t>643</t>
  </si>
  <si>
    <t>PL/JA/05727</t>
  </si>
  <si>
    <t>646</t>
  </si>
  <si>
    <t>15/7/2026</t>
  </si>
  <si>
    <t>JA/120</t>
  </si>
  <si>
    <t>393</t>
  </si>
  <si>
    <t>JA/121</t>
  </si>
  <si>
    <t>1799</t>
  </si>
  <si>
    <t>GHANTESWAR</t>
  </si>
  <si>
    <t>BINAYAK VARIETY STORE</t>
  </si>
  <si>
    <t>PL/JA/05758</t>
  </si>
  <si>
    <t>649</t>
  </si>
  <si>
    <t>PL/JA/05773</t>
  </si>
  <si>
    <t>650</t>
  </si>
  <si>
    <t>BIRASAL</t>
  </si>
  <si>
    <t>OMM HARDWARE AND COLOURS</t>
  </si>
  <si>
    <t>PL/JA/05777</t>
  </si>
  <si>
    <t>651</t>
  </si>
  <si>
    <t>PL/JA/05778</t>
  </si>
  <si>
    <t>648</t>
  </si>
  <si>
    <t>18/7/2026</t>
  </si>
  <si>
    <t>PL/JA/05837</t>
  </si>
  <si>
    <t>652</t>
  </si>
  <si>
    <t>PL/JA/05877</t>
  </si>
  <si>
    <t>656</t>
  </si>
  <si>
    <t>PL/JA/05901</t>
  </si>
  <si>
    <t>658</t>
  </si>
  <si>
    <t>PL/JA/05913</t>
  </si>
  <si>
    <t>657</t>
  </si>
  <si>
    <t>SHREE ENTERPRISES</t>
  </si>
  <si>
    <t>20/7/2026</t>
  </si>
  <si>
    <t>PL/JA/05878</t>
  </si>
  <si>
    <t>665</t>
  </si>
  <si>
    <t>PL/JA/05915</t>
  </si>
  <si>
    <t>671</t>
  </si>
  <si>
    <t>MAHANGA</t>
  </si>
  <si>
    <t>S S ENTERPRISES</t>
  </si>
  <si>
    <t>PL/JA/05926</t>
  </si>
  <si>
    <t>666</t>
  </si>
  <si>
    <t>PL/JA/06230</t>
  </si>
  <si>
    <t>663</t>
  </si>
  <si>
    <t>21/7/2026</t>
  </si>
  <si>
    <t>PL/DO/04518</t>
  </si>
  <si>
    <t>0669</t>
  </si>
  <si>
    <t>PL/JA/05949</t>
  </si>
  <si>
    <t>0601</t>
  </si>
  <si>
    <t>DERA</t>
  </si>
  <si>
    <t>SAHOO HARDWARE</t>
  </si>
  <si>
    <t>PL/JA/05976</t>
  </si>
  <si>
    <t>674</t>
  </si>
  <si>
    <t>PL/JA/06135</t>
  </si>
  <si>
    <t>498</t>
  </si>
  <si>
    <t>SUJANPUR</t>
  </si>
  <si>
    <t>MAA VARIETY STORE  PAINTS</t>
  </si>
  <si>
    <t>22/7/2026</t>
  </si>
  <si>
    <t>PL/JA/05972</t>
  </si>
  <si>
    <t>668</t>
  </si>
  <si>
    <t>PL/JA/05989</t>
  </si>
  <si>
    <t>0672</t>
  </si>
  <si>
    <t>PADMAVATI TULSI PAINTS</t>
  </si>
  <si>
    <t>PL/JA/05990</t>
  </si>
  <si>
    <t>0677</t>
  </si>
  <si>
    <t>PL/JA/06037</t>
  </si>
  <si>
    <t>24/7/2026</t>
  </si>
  <si>
    <t>PL/JA/06123</t>
  </si>
  <si>
    <t>676</t>
  </si>
  <si>
    <t>PL/JA/06145</t>
  </si>
  <si>
    <t>670</t>
  </si>
  <si>
    <t>BOINDA</t>
  </si>
  <si>
    <t>PRADHAN ENTERPRISES</t>
  </si>
  <si>
    <t>PL/JA/06246</t>
  </si>
  <si>
    <t>680</t>
  </si>
  <si>
    <t>25/7/2026</t>
  </si>
  <si>
    <t>PL/JA/06159</t>
  </si>
  <si>
    <t>681</t>
  </si>
  <si>
    <t>PALLAHAT</t>
  </si>
  <si>
    <t>BAJARANGI ENTERPRISES</t>
  </si>
  <si>
    <t>PL/JA/06186</t>
  </si>
  <si>
    <t>0683</t>
  </si>
  <si>
    <t>26/7/2026</t>
  </si>
  <si>
    <t>PL/JA/06205</t>
  </si>
  <si>
    <t>682</t>
  </si>
  <si>
    <t>28/7/2026</t>
  </si>
  <si>
    <t>PL/JA/06285</t>
  </si>
  <si>
    <t>684</t>
  </si>
  <si>
    <t>PL/JA/06291</t>
  </si>
  <si>
    <t>685</t>
  </si>
  <si>
    <t>PL/JA/06404</t>
  </si>
  <si>
    <t>0693</t>
  </si>
  <si>
    <t>MAHAVEER TRADERS</t>
  </si>
  <si>
    <t>29/7/2026</t>
  </si>
  <si>
    <t>PL/JA/06359</t>
  </si>
  <si>
    <t>PL/JA/06392</t>
  </si>
  <si>
    <t>0694</t>
  </si>
  <si>
    <t>PL/JA/06417</t>
  </si>
  <si>
    <t>0695</t>
  </si>
  <si>
    <t>PL/JA/06489</t>
  </si>
  <si>
    <t>691</t>
  </si>
  <si>
    <t>PL/JA/06490</t>
  </si>
  <si>
    <t>0692</t>
  </si>
  <si>
    <t>BARKOTE</t>
  </si>
  <si>
    <t>SAI HARDWARE AND TENT DECORATE</t>
  </si>
  <si>
    <t>30/7/2026</t>
  </si>
  <si>
    <t>PL/JA/06457</t>
  </si>
  <si>
    <t>697</t>
  </si>
  <si>
    <t>PL/JA/06480</t>
  </si>
  <si>
    <t>698</t>
  </si>
  <si>
    <t>CHAUDAKULATA</t>
  </si>
  <si>
    <t>YGP COLOUR WORLD</t>
  </si>
  <si>
    <t>PL/JA/06532</t>
  </si>
  <si>
    <t>699</t>
  </si>
  <si>
    <t>NISCHINTAKOILI</t>
  </si>
  <si>
    <t>LAXMI NURSINGH TIMBER TRADING CO</t>
  </si>
  <si>
    <t>PL/JA/06570</t>
  </si>
  <si>
    <t>696</t>
  </si>
  <si>
    <t>31/7/2026</t>
  </si>
  <si>
    <t>PL/JA/06544</t>
  </si>
  <si>
    <t>706</t>
  </si>
  <si>
    <t>DEOGARH</t>
  </si>
  <si>
    <t>SHAMBHUNATH HARDWARE WORLD</t>
  </si>
  <si>
    <t>PL/JA/06545</t>
  </si>
  <si>
    <t>700</t>
  </si>
  <si>
    <t>PL/JA/06551</t>
  </si>
  <si>
    <t>710</t>
  </si>
  <si>
    <t>BIKRAMPUR</t>
  </si>
  <si>
    <t>SHREE LAXMI F C I</t>
  </si>
  <si>
    <t>PL/JA/06557</t>
  </si>
  <si>
    <t>703</t>
  </si>
  <si>
    <t>PL/JA/06558</t>
  </si>
  <si>
    <t>707</t>
  </si>
  <si>
    <t>PANDUA</t>
  </si>
  <si>
    <t>MR SAJID BABU</t>
  </si>
  <si>
    <t>PL/JA/06561</t>
  </si>
  <si>
    <t>711</t>
  </si>
  <si>
    <t>KUHIKA</t>
  </si>
  <si>
    <t>SHREE GANESH PAINTS</t>
  </si>
  <si>
    <t>PL/JA/06567</t>
  </si>
  <si>
    <t>704</t>
  </si>
  <si>
    <t>PL/JA/06578</t>
  </si>
  <si>
    <t>705</t>
  </si>
  <si>
    <t>MANDAR BASTA</t>
  </si>
  <si>
    <t>BISWAKARMA SANITARY AND PAINTS</t>
  </si>
  <si>
    <t>PL/JA/06719</t>
  </si>
  <si>
    <t>702</t>
  </si>
  <si>
    <t>KRUSHNANANDAPUR</t>
  </si>
  <si>
    <t>CLASSIC PAINT HOUSE</t>
  </si>
  <si>
    <t>(RUPEES ONE LAKH SIXTY ONE THOUSAND EIGHT HUNDRED EIGHTY TWO ONLY)</t>
  </si>
  <si>
    <t>Bill Date: 31/07/2026
Bill No : 8157
Total Amount: 161882.00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</si>
</sst>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 applyNumberFormat="1" applyFont="1"/>
    <xf numFmtId="0" fontId="1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2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/>
    </xf>
    <xf numFmtId="2" fontId="4" fillId="2" borderId="1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2" fontId="1" fillId="0" borderId="13" xfId="0" applyNumberFormat="1" applyFont="1" applyBorder="1"/>
    <xf numFmtId="0" fontId="1" fillId="0" borderId="0" xfId="0" applyNumberFormat="1" applyFont="1"/>
    <xf numFmtId="2" fontId="1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2" fillId="0" borderId="0" xfId="0" applyNumberFormat="1" applyFont="1"/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25" xfId="0" applyNumberFormat="1" applyFont="1" applyFill="1" applyBorder="1" applyAlignment="1">
      <alignment horizontal="center" vertical="center" wrapText="1"/>
    </xf>
    <xf numFmtId="0" fontId="1" fillId="2" borderId="26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19" xfId="0" applyNumberFormat="1" applyFont="1" applyFill="1" applyBorder="1" applyAlignment="1">
      <alignment horizontal="left" vertical="center" wrapText="1"/>
    </xf>
    <xf numFmtId="0" fontId="1" fillId="2" borderId="20" xfId="0" applyNumberFormat="1" applyFont="1" applyFill="1" applyBorder="1" applyAlignment="1">
      <alignment horizontal="left" vertical="center" wrapText="1"/>
    </xf>
    <xf numFmtId="0" fontId="0" fillId="2" borderId="1" xfId="0" applyNumberFormat="1" applyFont="1" applyFill="1" applyBorder="1"/>
    <xf numFmtId="0" fontId="2" fillId="2" borderId="1" xfId="0" applyNumberFormat="1" applyFont="1" applyFill="1" applyBorder="1"/>
    <xf numFmtId="2" fontId="0" fillId="2" borderId="1" xfId="0" applyNumberFormat="1" applyFont="1" applyFill="1" applyBorder="1"/>
    <xf numFmtId="0" fontId="1" fillId="2" borderId="0" xfId="0" applyNumberFormat="1" applyFont="1" applyFill="1" applyBorder="1" applyAlignment="1">
      <alignment horizontal="right" vertical="center"/>
    </xf>
    <xf numFmtId="0" fontId="0" fillId="2" borderId="0" xfId="0" applyNumberFormat="1" applyFont="1" applyFill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2" fontId="0" fillId="2" borderId="0" xfId="0" applyNumberFormat="1" applyFont="1" applyFill="1" applyAlignment="1">
      <alignment horizontal="center"/>
    </xf>
    <xf numFmtId="0" fontId="0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0" fillId="2" borderId="0" xfId="0" applyNumberFormat="1" applyFont="1" applyFill="1" applyAlignment="1">
      <alignment horizontal="center" wrapText="1"/>
    </xf>
    <xf numFmtId="0" fontId="1" fillId="2" borderId="17" xfId="0" applyNumberFormat="1" applyFont="1" applyFill="1" applyBorder="1" applyAlignment="1">
      <alignment horizontal="center"/>
    </xf>
    <xf numFmtId="0" fontId="0" fillId="2" borderId="17" xfId="0" applyNumberFormat="1" applyFont="1" applyFill="1" applyBorder="1"/>
    <xf numFmtId="0" fontId="0" fillId="2" borderId="5" xfId="0" applyNumberFormat="1" applyFont="1" applyFill="1" applyBorder="1" applyAlignment="1">
      <alignment horizontal="center"/>
    </xf>
    <xf numFmtId="0" fontId="0" fillId="2" borderId="7" xfId="0" applyNumberFormat="1" applyFont="1" applyFill="1" applyBorder="1"/>
    <xf numFmtId="0" fontId="0" fillId="2" borderId="27" xfId="0" applyNumberFormat="1" applyFont="1" applyFill="1" applyBorder="1" applyAlignment="1">
      <alignment horizontal="center"/>
    </xf>
    <xf numFmtId="0" fontId="0" fillId="2" borderId="28" xfId="0" applyNumberFormat="1" applyFont="1" applyFill="1" applyBorder="1"/>
    <xf numFmtId="0" fontId="2" fillId="2" borderId="28" xfId="0" applyNumberFormat="1" applyFont="1" applyFill="1" applyBorder="1"/>
    <xf numFmtId="0" fontId="0" fillId="2" borderId="28" xfId="0" applyNumberFormat="1" applyFont="1" applyFill="1" applyBorder="1" applyAlignment="1">
      <alignment wrapText="1"/>
    </xf>
    <xf numFmtId="2" fontId="0" fillId="2" borderId="28" xfId="0" applyNumberFormat="1" applyFont="1" applyFill="1" applyBorder="1"/>
    <xf numFmtId="0" fontId="0" fillId="2" borderId="29" xfId="0" applyNumberFormat="1" applyFont="1" applyFill="1" applyBorder="1"/>
    <xf numFmtId="0" fontId="0" fillId="2" borderId="30" xfId="0" applyNumberFormat="1" applyFont="1" applyFill="1" applyBorder="1" applyAlignment="1">
      <alignment horizontal="center"/>
    </xf>
    <xf numFmtId="0" fontId="0" fillId="2" borderId="6" xfId="0" applyNumberFormat="1" applyFont="1" applyFill="1" applyBorder="1"/>
    <xf numFmtId="0" fontId="2" fillId="2" borderId="6" xfId="0" applyNumberFormat="1" applyFont="1" applyFill="1" applyBorder="1"/>
    <xf numFmtId="0" fontId="0" fillId="2" borderId="6" xfId="0" applyNumberFormat="1" applyFont="1" applyFill="1" applyBorder="1" applyAlignment="1">
      <alignment wrapText="1"/>
    </xf>
    <xf numFmtId="2" fontId="0" fillId="2" borderId="6" xfId="0" applyNumberFormat="1" applyFont="1" applyFill="1" applyBorder="1"/>
    <xf numFmtId="0" fontId="0" fillId="2" borderId="31" xfId="0" applyNumberFormat="1" applyFont="1" applyFill="1" applyBorder="1"/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right" vertical="center"/>
    </xf>
    <xf numFmtId="0" fontId="1" fillId="2" borderId="3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1190625</xdr:colOff>
      <xdr:row>0</xdr:row>
      <xdr:rowOff>866775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4448174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workbookViewId="0">
      <selection activeCell="N2" sqref="N2"/>
    </sheetView>
  </sheetViews>
  <sheetFormatPr defaultRowHeight="15"/>
  <cols>
    <col min="1" max="1" width="4.5703125" style="1" customWidth="1"/>
    <col min="2" max="2" width="10.140625" style="1" customWidth="1"/>
    <col min="3" max="3" width="12.140625" style="1" customWidth="1"/>
    <col min="4" max="4" width="8.28515625" style="1" bestFit="1" customWidth="1"/>
    <col min="5" max="5" width="13.7109375" style="1" bestFit="1" customWidth="1"/>
    <col min="6" max="6" width="22" style="1" customWidth="1"/>
    <col min="7" max="7" width="6.5703125" style="1" customWidth="1"/>
    <col min="8" max="8" width="8.28515625" style="17" bestFit="1" customWidth="1"/>
    <col min="9" max="9" width="5.85546875" style="1" customWidth="1"/>
    <col min="10" max="10" width="7.5703125" style="18" customWidth="1"/>
    <col min="11" max="11" width="6.42578125" style="1" bestFit="1" customWidth="1"/>
    <col min="12" max="12" width="9.5703125" style="2" bestFit="1" customWidth="1"/>
    <col min="13" max="13" width="10.42578125" style="2" bestFit="1" customWidth="1"/>
    <col min="14" max="14" width="44.5703125" style="1" bestFit="1" customWidth="1"/>
    <col min="15" max="16384" width="9.140625" style="1"/>
  </cols>
  <sheetData>
    <row r="1" spans="1:14" ht="77.25" customHeight="1" thickBot="1">
      <c r="A1" s="35"/>
      <c r="B1" s="36"/>
      <c r="C1" s="36"/>
      <c r="D1" s="36"/>
      <c r="E1" s="36"/>
      <c r="F1" s="36"/>
      <c r="G1" s="37"/>
      <c r="H1" s="32" t="s">
        <v>17</v>
      </c>
      <c r="I1" s="33"/>
      <c r="J1" s="33"/>
      <c r="K1" s="33"/>
      <c r="L1" s="34"/>
    </row>
    <row r="2" spans="1:14" ht="102.75" customHeight="1" thickBot="1">
      <c r="A2" s="41" t="s">
        <v>23</v>
      </c>
      <c r="B2" s="42"/>
      <c r="C2" s="42"/>
      <c r="D2" s="42"/>
      <c r="E2" s="42"/>
      <c r="F2" s="42"/>
      <c r="G2" s="43"/>
      <c r="H2" s="38" t="s">
        <v>351</v>
      </c>
      <c r="I2" s="39"/>
      <c r="J2" s="39"/>
      <c r="K2" s="39"/>
      <c r="L2" s="40"/>
      <c r="N2" s="15"/>
    </row>
    <row r="3" spans="1:14" ht="15" customHeight="1" thickBot="1">
      <c r="A3" s="70" t="s">
        <v>0</v>
      </c>
      <c r="B3" s="71" t="s">
        <v>1</v>
      </c>
      <c r="C3" s="71" t="s">
        <v>2</v>
      </c>
      <c r="D3" s="71" t="s">
        <v>42</v>
      </c>
      <c r="E3" s="71" t="s">
        <v>11</v>
      </c>
      <c r="F3" s="72" t="s">
        <v>3</v>
      </c>
      <c r="G3" s="71" t="s">
        <v>4</v>
      </c>
      <c r="H3" s="71" t="s">
        <v>5</v>
      </c>
      <c r="I3" s="73" t="s">
        <v>6</v>
      </c>
      <c r="J3" s="73" t="s">
        <v>21</v>
      </c>
      <c r="K3" s="73" t="s">
        <v>7</v>
      </c>
      <c r="L3" s="73" t="s">
        <v>8</v>
      </c>
      <c r="M3" s="74" t="s">
        <v>118</v>
      </c>
      <c r="N3" s="54" t="s">
        <v>64</v>
      </c>
    </row>
    <row r="4" spans="1:14" ht="15" customHeight="1">
      <c r="A4" s="64">
        <v>1</v>
      </c>
      <c r="B4" s="65" t="s">
        <v>119</v>
      </c>
      <c r="C4" s="65" t="s">
        <v>120</v>
      </c>
      <c r="D4" s="65" t="s">
        <v>121</v>
      </c>
      <c r="E4" s="66" t="s">
        <v>12</v>
      </c>
      <c r="F4" s="67" t="s">
        <v>52</v>
      </c>
      <c r="G4" s="65">
        <v>8</v>
      </c>
      <c r="H4" s="65">
        <v>160</v>
      </c>
      <c r="I4" s="68">
        <v>3.55</v>
      </c>
      <c r="J4" s="68">
        <f>G4*20</f>
        <v>160</v>
      </c>
      <c r="K4" s="68">
        <v>40</v>
      </c>
      <c r="L4" s="68">
        <f>H4*I4+J4+K4</f>
        <v>768</v>
      </c>
      <c r="M4" s="69"/>
      <c r="N4" s="55" t="s">
        <v>71</v>
      </c>
    </row>
    <row r="5" spans="1:14" ht="15" customHeight="1">
      <c r="A5" s="56">
        <f>A4+1</f>
        <v>2</v>
      </c>
      <c r="B5" s="44" t="s">
        <v>119</v>
      </c>
      <c r="C5" s="44" t="s">
        <v>122</v>
      </c>
      <c r="D5" s="44" t="s">
        <v>123</v>
      </c>
      <c r="E5" s="45" t="s">
        <v>12</v>
      </c>
      <c r="F5" s="51" t="s">
        <v>124</v>
      </c>
      <c r="G5" s="44">
        <v>30</v>
      </c>
      <c r="H5" s="44">
        <v>655</v>
      </c>
      <c r="I5" s="46">
        <v>3.55</v>
      </c>
      <c r="J5" s="46">
        <f>G5*20</f>
        <v>600</v>
      </c>
      <c r="K5" s="46">
        <v>40</v>
      </c>
      <c r="L5" s="46">
        <f>H5*I5+J5+K5</f>
        <v>2965.25</v>
      </c>
      <c r="M5" s="57"/>
      <c r="N5" s="55" t="s">
        <v>125</v>
      </c>
    </row>
    <row r="6" spans="1:14" ht="15" customHeight="1">
      <c r="A6" s="56">
        <f t="shared" ref="A6:A69" si="0">A5+1</f>
        <v>3</v>
      </c>
      <c r="B6" s="44" t="s">
        <v>119</v>
      </c>
      <c r="C6" s="44" t="s">
        <v>126</v>
      </c>
      <c r="D6" s="44" t="s">
        <v>127</v>
      </c>
      <c r="E6" s="45" t="s">
        <v>12</v>
      </c>
      <c r="F6" s="51" t="s">
        <v>128</v>
      </c>
      <c r="G6" s="44">
        <v>15</v>
      </c>
      <c r="H6" s="44">
        <v>375</v>
      </c>
      <c r="I6" s="46">
        <v>3.55</v>
      </c>
      <c r="J6" s="46">
        <f>G6*20</f>
        <v>300</v>
      </c>
      <c r="K6" s="46">
        <v>40</v>
      </c>
      <c r="L6" s="46">
        <f>H6*I6+J6+K6</f>
        <v>1671.25</v>
      </c>
      <c r="M6" s="57"/>
      <c r="N6" s="55" t="s">
        <v>129</v>
      </c>
    </row>
    <row r="7" spans="1:14" ht="15" customHeight="1">
      <c r="A7" s="56">
        <f t="shared" si="0"/>
        <v>4</v>
      </c>
      <c r="B7" s="44" t="s">
        <v>119</v>
      </c>
      <c r="C7" s="44" t="s">
        <v>130</v>
      </c>
      <c r="D7" s="44" t="s">
        <v>131</v>
      </c>
      <c r="E7" s="45" t="s">
        <v>12</v>
      </c>
      <c r="F7" s="51" t="s">
        <v>24</v>
      </c>
      <c r="G7" s="44">
        <v>11</v>
      </c>
      <c r="H7" s="44">
        <v>210</v>
      </c>
      <c r="I7" s="46">
        <v>3.55</v>
      </c>
      <c r="J7" s="46">
        <f>G7*20</f>
        <v>220</v>
      </c>
      <c r="K7" s="46">
        <v>40</v>
      </c>
      <c r="L7" s="46">
        <f>H7*I7+J7+K7</f>
        <v>1005.5</v>
      </c>
      <c r="M7" s="57"/>
      <c r="N7" s="55" t="s">
        <v>79</v>
      </c>
    </row>
    <row r="8" spans="1:14" ht="15" customHeight="1">
      <c r="A8" s="56">
        <f t="shared" si="0"/>
        <v>5</v>
      </c>
      <c r="B8" s="44" t="s">
        <v>119</v>
      </c>
      <c r="C8" s="44" t="s">
        <v>132</v>
      </c>
      <c r="D8" s="44" t="s">
        <v>133</v>
      </c>
      <c r="E8" s="45" t="s">
        <v>12</v>
      </c>
      <c r="F8" s="51" t="s">
        <v>13</v>
      </c>
      <c r="G8" s="44">
        <v>32</v>
      </c>
      <c r="H8" s="44">
        <v>518</v>
      </c>
      <c r="I8" s="46">
        <v>3.55</v>
      </c>
      <c r="J8" s="46">
        <f>G8*20</f>
        <v>640</v>
      </c>
      <c r="K8" s="46">
        <v>40</v>
      </c>
      <c r="L8" s="46">
        <f>H8*I8+J8+K8</f>
        <v>2518.8999999999996</v>
      </c>
      <c r="M8" s="57"/>
      <c r="N8" s="55" t="s">
        <v>89</v>
      </c>
    </row>
    <row r="9" spans="1:14" ht="15" customHeight="1">
      <c r="A9" s="56">
        <f t="shared" si="0"/>
        <v>6</v>
      </c>
      <c r="B9" s="44" t="s">
        <v>134</v>
      </c>
      <c r="C9" s="44" t="s">
        <v>135</v>
      </c>
      <c r="D9" s="44" t="s">
        <v>136</v>
      </c>
      <c r="E9" s="45" t="s">
        <v>12</v>
      </c>
      <c r="F9" s="51" t="s">
        <v>137</v>
      </c>
      <c r="G9" s="44">
        <v>28</v>
      </c>
      <c r="H9" s="44">
        <v>232</v>
      </c>
      <c r="I9" s="46">
        <v>3.55</v>
      </c>
      <c r="J9" s="46">
        <f>G9*20</f>
        <v>560</v>
      </c>
      <c r="K9" s="46">
        <v>40</v>
      </c>
      <c r="L9" s="46">
        <f>H9*I9+J9+K9</f>
        <v>1423.6</v>
      </c>
      <c r="M9" s="57"/>
      <c r="N9" s="55" t="s">
        <v>138</v>
      </c>
    </row>
    <row r="10" spans="1:14" ht="15" customHeight="1">
      <c r="A10" s="56">
        <f t="shared" si="0"/>
        <v>7</v>
      </c>
      <c r="B10" s="44" t="s">
        <v>134</v>
      </c>
      <c r="C10" s="44" t="s">
        <v>139</v>
      </c>
      <c r="D10" s="44" t="s">
        <v>140</v>
      </c>
      <c r="E10" s="45" t="s">
        <v>12</v>
      </c>
      <c r="F10" s="51" t="s">
        <v>105</v>
      </c>
      <c r="G10" s="44">
        <v>41</v>
      </c>
      <c r="H10" s="44">
        <v>616</v>
      </c>
      <c r="I10" s="46">
        <v>3.55</v>
      </c>
      <c r="J10" s="46">
        <f>G10*20</f>
        <v>820</v>
      </c>
      <c r="K10" s="46">
        <v>40</v>
      </c>
      <c r="L10" s="46">
        <f>H10*I10+J10+K10</f>
        <v>3046.7999999999997</v>
      </c>
      <c r="M10" s="57"/>
      <c r="N10" s="55" t="s">
        <v>106</v>
      </c>
    </row>
    <row r="11" spans="1:14" ht="15" customHeight="1">
      <c r="A11" s="56">
        <f t="shared" si="0"/>
        <v>8</v>
      </c>
      <c r="B11" s="44" t="s">
        <v>134</v>
      </c>
      <c r="C11" s="44" t="s">
        <v>141</v>
      </c>
      <c r="D11" s="44" t="s">
        <v>142</v>
      </c>
      <c r="E11" s="45" t="s">
        <v>12</v>
      </c>
      <c r="F11" s="51" t="s">
        <v>143</v>
      </c>
      <c r="G11" s="44">
        <v>7</v>
      </c>
      <c r="H11" s="44">
        <v>50</v>
      </c>
      <c r="I11" s="46">
        <v>3.55</v>
      </c>
      <c r="J11" s="46">
        <f>G11*20</f>
        <v>140</v>
      </c>
      <c r="K11" s="46">
        <v>40</v>
      </c>
      <c r="L11" s="46">
        <f>H11*I11+J11+K11</f>
        <v>357.5</v>
      </c>
      <c r="M11" s="57"/>
      <c r="N11" s="55" t="s">
        <v>144</v>
      </c>
    </row>
    <row r="12" spans="1:14" ht="15" customHeight="1">
      <c r="A12" s="56">
        <f t="shared" si="0"/>
        <v>9</v>
      </c>
      <c r="B12" s="44" t="s">
        <v>145</v>
      </c>
      <c r="C12" s="44" t="s">
        <v>146</v>
      </c>
      <c r="D12" s="44" t="s">
        <v>147</v>
      </c>
      <c r="E12" s="45" t="s">
        <v>12</v>
      </c>
      <c r="F12" s="51" t="s">
        <v>65</v>
      </c>
      <c r="G12" s="44">
        <v>23</v>
      </c>
      <c r="H12" s="44">
        <v>230</v>
      </c>
      <c r="I12" s="46">
        <v>3.55</v>
      </c>
      <c r="J12" s="46">
        <f>G12*20</f>
        <v>460</v>
      </c>
      <c r="K12" s="46">
        <v>40</v>
      </c>
      <c r="L12" s="46">
        <f>H12*I12+J12+K12</f>
        <v>1316.5</v>
      </c>
      <c r="M12" s="57"/>
      <c r="N12" s="55" t="s">
        <v>66</v>
      </c>
    </row>
    <row r="13" spans="1:14" ht="15" customHeight="1">
      <c r="A13" s="56">
        <f t="shared" si="0"/>
        <v>10</v>
      </c>
      <c r="B13" s="44" t="s">
        <v>148</v>
      </c>
      <c r="C13" s="44" t="s">
        <v>149</v>
      </c>
      <c r="D13" s="44" t="s">
        <v>150</v>
      </c>
      <c r="E13" s="45" t="s">
        <v>12</v>
      </c>
      <c r="F13" s="51" t="s">
        <v>151</v>
      </c>
      <c r="G13" s="44">
        <v>14</v>
      </c>
      <c r="H13" s="44">
        <v>330</v>
      </c>
      <c r="I13" s="46">
        <v>3.55</v>
      </c>
      <c r="J13" s="46">
        <f>G13*20</f>
        <v>280</v>
      </c>
      <c r="K13" s="46">
        <v>40</v>
      </c>
      <c r="L13" s="46">
        <f>H13*I13+J13+K13</f>
        <v>1491.5</v>
      </c>
      <c r="M13" s="57"/>
      <c r="N13" s="55" t="s">
        <v>152</v>
      </c>
    </row>
    <row r="14" spans="1:14" ht="15" customHeight="1">
      <c r="A14" s="56">
        <f t="shared" si="0"/>
        <v>11</v>
      </c>
      <c r="B14" s="44" t="s">
        <v>148</v>
      </c>
      <c r="C14" s="44" t="s">
        <v>153</v>
      </c>
      <c r="D14" s="44" t="s">
        <v>154</v>
      </c>
      <c r="E14" s="45" t="s">
        <v>12</v>
      </c>
      <c r="F14" s="51" t="s">
        <v>96</v>
      </c>
      <c r="G14" s="44">
        <v>20</v>
      </c>
      <c r="H14" s="44">
        <v>160</v>
      </c>
      <c r="I14" s="46">
        <v>3.55</v>
      </c>
      <c r="J14" s="46">
        <f>G14*20</f>
        <v>400</v>
      </c>
      <c r="K14" s="46">
        <v>40</v>
      </c>
      <c r="L14" s="46">
        <f>H14*I14+J14+K14</f>
        <v>1008</v>
      </c>
      <c r="M14" s="57"/>
      <c r="N14" s="55" t="s">
        <v>97</v>
      </c>
    </row>
    <row r="15" spans="1:14" ht="15" customHeight="1">
      <c r="A15" s="56">
        <f t="shared" si="0"/>
        <v>12</v>
      </c>
      <c r="B15" s="44" t="s">
        <v>148</v>
      </c>
      <c r="C15" s="44" t="s">
        <v>155</v>
      </c>
      <c r="D15" s="44" t="s">
        <v>156</v>
      </c>
      <c r="E15" s="45" t="s">
        <v>12</v>
      </c>
      <c r="F15" s="51" t="s">
        <v>13</v>
      </c>
      <c r="G15" s="44">
        <v>51</v>
      </c>
      <c r="H15" s="44">
        <v>830</v>
      </c>
      <c r="I15" s="46">
        <v>3.55</v>
      </c>
      <c r="J15" s="46">
        <f>G15*20</f>
        <v>1020</v>
      </c>
      <c r="K15" s="46">
        <v>40</v>
      </c>
      <c r="L15" s="46">
        <f>H15*I15+J15+K15</f>
        <v>4006.5</v>
      </c>
      <c r="M15" s="57"/>
      <c r="N15" s="55" t="s">
        <v>75</v>
      </c>
    </row>
    <row r="16" spans="1:14" ht="15" customHeight="1">
      <c r="A16" s="56">
        <f t="shared" si="0"/>
        <v>13</v>
      </c>
      <c r="B16" s="44" t="s">
        <v>148</v>
      </c>
      <c r="C16" s="44" t="s">
        <v>157</v>
      </c>
      <c r="D16" s="44" t="s">
        <v>158</v>
      </c>
      <c r="E16" s="45" t="s">
        <v>12</v>
      </c>
      <c r="F16" s="51" t="s">
        <v>55</v>
      </c>
      <c r="G16" s="44">
        <v>26</v>
      </c>
      <c r="H16" s="44">
        <v>625</v>
      </c>
      <c r="I16" s="46">
        <v>3.55</v>
      </c>
      <c r="J16" s="46">
        <f>G16*20</f>
        <v>520</v>
      </c>
      <c r="K16" s="46">
        <v>40</v>
      </c>
      <c r="L16" s="46">
        <f>H16*I16+J16+K16</f>
        <v>2778.75</v>
      </c>
      <c r="M16" s="57"/>
      <c r="N16" s="55" t="s">
        <v>91</v>
      </c>
    </row>
    <row r="17" spans="1:14" ht="15" customHeight="1">
      <c r="A17" s="56">
        <f t="shared" si="0"/>
        <v>14</v>
      </c>
      <c r="B17" s="44" t="s">
        <v>148</v>
      </c>
      <c r="C17" s="44" t="s">
        <v>159</v>
      </c>
      <c r="D17" s="44" t="s">
        <v>160</v>
      </c>
      <c r="E17" s="45" t="s">
        <v>12</v>
      </c>
      <c r="F17" s="51" t="s">
        <v>92</v>
      </c>
      <c r="G17" s="44">
        <v>19</v>
      </c>
      <c r="H17" s="44">
        <v>310</v>
      </c>
      <c r="I17" s="46">
        <v>3.55</v>
      </c>
      <c r="J17" s="46">
        <f>G17*20</f>
        <v>380</v>
      </c>
      <c r="K17" s="46">
        <v>40</v>
      </c>
      <c r="L17" s="46">
        <f>H17*I17+J17+K17</f>
        <v>1520.5</v>
      </c>
      <c r="M17" s="57"/>
      <c r="N17" s="55" t="s">
        <v>93</v>
      </c>
    </row>
    <row r="18" spans="1:14" ht="15" customHeight="1">
      <c r="A18" s="56">
        <f t="shared" si="0"/>
        <v>15</v>
      </c>
      <c r="B18" s="44" t="s">
        <v>148</v>
      </c>
      <c r="C18" s="44" t="s">
        <v>161</v>
      </c>
      <c r="D18" s="44" t="s">
        <v>162</v>
      </c>
      <c r="E18" s="45" t="s">
        <v>12</v>
      </c>
      <c r="F18" s="51" t="s">
        <v>14</v>
      </c>
      <c r="G18" s="44">
        <v>29</v>
      </c>
      <c r="H18" s="44">
        <v>600</v>
      </c>
      <c r="I18" s="46">
        <v>3.55</v>
      </c>
      <c r="J18" s="46">
        <f>G18*20</f>
        <v>580</v>
      </c>
      <c r="K18" s="46">
        <v>40</v>
      </c>
      <c r="L18" s="46">
        <f>H18*I18+J18+K18</f>
        <v>2750</v>
      </c>
      <c r="M18" s="57"/>
      <c r="N18" s="55" t="s">
        <v>104</v>
      </c>
    </row>
    <row r="19" spans="1:14" ht="15" customHeight="1">
      <c r="A19" s="56">
        <f t="shared" si="0"/>
        <v>16</v>
      </c>
      <c r="B19" s="44" t="s">
        <v>163</v>
      </c>
      <c r="C19" s="44" t="s">
        <v>164</v>
      </c>
      <c r="D19" s="44" t="s">
        <v>165</v>
      </c>
      <c r="E19" s="45" t="s">
        <v>12</v>
      </c>
      <c r="F19" s="51" t="s">
        <v>13</v>
      </c>
      <c r="G19" s="44">
        <v>25</v>
      </c>
      <c r="H19" s="44">
        <v>1000</v>
      </c>
      <c r="I19" s="46">
        <v>3.55</v>
      </c>
      <c r="J19" s="46">
        <f>G19*20</f>
        <v>500</v>
      </c>
      <c r="K19" s="46">
        <v>40</v>
      </c>
      <c r="L19" s="46">
        <f>H19*I19+J19+K19</f>
        <v>4090</v>
      </c>
      <c r="M19" s="57"/>
      <c r="N19" s="55" t="s">
        <v>75</v>
      </c>
    </row>
    <row r="20" spans="1:14" ht="15" customHeight="1">
      <c r="A20" s="56">
        <f t="shared" si="0"/>
        <v>17</v>
      </c>
      <c r="B20" s="44" t="s">
        <v>163</v>
      </c>
      <c r="C20" s="44" t="s">
        <v>166</v>
      </c>
      <c r="D20" s="44" t="s">
        <v>167</v>
      </c>
      <c r="E20" s="45" t="s">
        <v>12</v>
      </c>
      <c r="F20" s="51" t="s">
        <v>113</v>
      </c>
      <c r="G20" s="44">
        <v>9</v>
      </c>
      <c r="H20" s="44">
        <v>70</v>
      </c>
      <c r="I20" s="46">
        <v>3.55</v>
      </c>
      <c r="J20" s="46">
        <f>G20*20</f>
        <v>180</v>
      </c>
      <c r="K20" s="46">
        <v>40</v>
      </c>
      <c r="L20" s="46">
        <f>H20*I20+J20+K20</f>
        <v>468.5</v>
      </c>
      <c r="M20" s="57"/>
      <c r="N20" s="55" t="s">
        <v>114</v>
      </c>
    </row>
    <row r="21" spans="1:14" ht="15" customHeight="1">
      <c r="A21" s="56">
        <f t="shared" si="0"/>
        <v>18</v>
      </c>
      <c r="B21" s="44" t="s">
        <v>163</v>
      </c>
      <c r="C21" s="44" t="s">
        <v>168</v>
      </c>
      <c r="D21" s="44" t="s">
        <v>169</v>
      </c>
      <c r="E21" s="45" t="s">
        <v>12</v>
      </c>
      <c r="F21" s="51" t="s">
        <v>170</v>
      </c>
      <c r="G21" s="44">
        <v>13</v>
      </c>
      <c r="H21" s="44">
        <v>475</v>
      </c>
      <c r="I21" s="46">
        <v>3.55</v>
      </c>
      <c r="J21" s="46">
        <f>G21*20</f>
        <v>260</v>
      </c>
      <c r="K21" s="46">
        <v>40</v>
      </c>
      <c r="L21" s="46">
        <f>H21*I21+J21+K21</f>
        <v>1986.25</v>
      </c>
      <c r="M21" s="57"/>
      <c r="N21" s="55" t="s">
        <v>70</v>
      </c>
    </row>
    <row r="22" spans="1:14" ht="15" customHeight="1">
      <c r="A22" s="56">
        <f t="shared" si="0"/>
        <v>19</v>
      </c>
      <c r="B22" s="44" t="s">
        <v>171</v>
      </c>
      <c r="C22" s="44" t="s">
        <v>172</v>
      </c>
      <c r="D22" s="44" t="s">
        <v>173</v>
      </c>
      <c r="E22" s="45" t="s">
        <v>12</v>
      </c>
      <c r="F22" s="51" t="s">
        <v>174</v>
      </c>
      <c r="G22" s="44">
        <v>33</v>
      </c>
      <c r="H22" s="44">
        <v>386</v>
      </c>
      <c r="I22" s="46">
        <v>3.55</v>
      </c>
      <c r="J22" s="46">
        <f>G22*20</f>
        <v>660</v>
      </c>
      <c r="K22" s="46">
        <v>40</v>
      </c>
      <c r="L22" s="46">
        <f>H22*I22+J22+K22</f>
        <v>2070.3000000000002</v>
      </c>
      <c r="M22" s="57"/>
      <c r="N22" s="55" t="s">
        <v>175</v>
      </c>
    </row>
    <row r="23" spans="1:14" ht="15" customHeight="1">
      <c r="A23" s="56">
        <f t="shared" si="0"/>
        <v>20</v>
      </c>
      <c r="B23" s="44" t="s">
        <v>171</v>
      </c>
      <c r="C23" s="44" t="s">
        <v>176</v>
      </c>
      <c r="D23" s="44" t="s">
        <v>177</v>
      </c>
      <c r="E23" s="45" t="s">
        <v>12</v>
      </c>
      <c r="F23" s="51" t="s">
        <v>25</v>
      </c>
      <c r="G23" s="44">
        <v>23</v>
      </c>
      <c r="H23" s="44">
        <v>348</v>
      </c>
      <c r="I23" s="46">
        <v>3.55</v>
      </c>
      <c r="J23" s="46">
        <f>G23*20</f>
        <v>460</v>
      </c>
      <c r="K23" s="46">
        <v>40</v>
      </c>
      <c r="L23" s="46">
        <f>H23*I23+J23+K23</f>
        <v>1735.3999999999999</v>
      </c>
      <c r="M23" s="57"/>
      <c r="N23" s="55" t="s">
        <v>94</v>
      </c>
    </row>
    <row r="24" spans="1:14" ht="15" customHeight="1">
      <c r="A24" s="56">
        <f t="shared" si="0"/>
        <v>21</v>
      </c>
      <c r="B24" s="44" t="s">
        <v>171</v>
      </c>
      <c r="C24" s="44" t="s">
        <v>178</v>
      </c>
      <c r="D24" s="44" t="s">
        <v>179</v>
      </c>
      <c r="E24" s="45" t="s">
        <v>12</v>
      </c>
      <c r="F24" s="51" t="s">
        <v>45</v>
      </c>
      <c r="G24" s="44">
        <v>21</v>
      </c>
      <c r="H24" s="44">
        <v>272</v>
      </c>
      <c r="I24" s="46">
        <v>3.55</v>
      </c>
      <c r="J24" s="46">
        <f>G24*20</f>
        <v>420</v>
      </c>
      <c r="K24" s="46">
        <v>40</v>
      </c>
      <c r="L24" s="46">
        <f>H24*I24+J24+K24</f>
        <v>1425.6</v>
      </c>
      <c r="M24" s="57"/>
      <c r="N24" s="55" t="s">
        <v>84</v>
      </c>
    </row>
    <row r="25" spans="1:14" ht="15" customHeight="1">
      <c r="A25" s="56">
        <f t="shared" si="0"/>
        <v>22</v>
      </c>
      <c r="B25" s="44" t="s">
        <v>171</v>
      </c>
      <c r="C25" s="44" t="s">
        <v>180</v>
      </c>
      <c r="D25" s="44" t="s">
        <v>181</v>
      </c>
      <c r="E25" s="45" t="s">
        <v>12</v>
      </c>
      <c r="F25" s="51" t="s">
        <v>182</v>
      </c>
      <c r="G25" s="44">
        <v>10</v>
      </c>
      <c r="H25" s="44">
        <v>70</v>
      </c>
      <c r="I25" s="46">
        <v>3.55</v>
      </c>
      <c r="J25" s="46">
        <f>G25*20</f>
        <v>200</v>
      </c>
      <c r="K25" s="46">
        <v>40</v>
      </c>
      <c r="L25" s="46">
        <f>H25*I25+J25+K25</f>
        <v>488.5</v>
      </c>
      <c r="M25" s="57"/>
      <c r="N25" s="55" t="s">
        <v>90</v>
      </c>
    </row>
    <row r="26" spans="1:14" ht="15" customHeight="1">
      <c r="A26" s="56">
        <f t="shared" si="0"/>
        <v>23</v>
      </c>
      <c r="B26" s="44" t="s">
        <v>171</v>
      </c>
      <c r="C26" s="44" t="s">
        <v>183</v>
      </c>
      <c r="D26" s="44" t="s">
        <v>184</v>
      </c>
      <c r="E26" s="45" t="s">
        <v>12</v>
      </c>
      <c r="F26" s="51" t="s">
        <v>54</v>
      </c>
      <c r="G26" s="44">
        <v>14</v>
      </c>
      <c r="H26" s="44">
        <v>136</v>
      </c>
      <c r="I26" s="46">
        <v>3.55</v>
      </c>
      <c r="J26" s="46">
        <f>G26*20</f>
        <v>280</v>
      </c>
      <c r="K26" s="46">
        <v>40</v>
      </c>
      <c r="L26" s="46">
        <f>H26*I26+J26+K26</f>
        <v>802.8</v>
      </c>
      <c r="M26" s="57"/>
      <c r="N26" s="55" t="s">
        <v>99</v>
      </c>
    </row>
    <row r="27" spans="1:14" ht="15" customHeight="1">
      <c r="A27" s="56">
        <f t="shared" si="0"/>
        <v>24</v>
      </c>
      <c r="B27" s="44" t="s">
        <v>185</v>
      </c>
      <c r="C27" s="44" t="s">
        <v>186</v>
      </c>
      <c r="D27" s="44" t="s">
        <v>187</v>
      </c>
      <c r="E27" s="45" t="s">
        <v>12</v>
      </c>
      <c r="F27" s="51" t="s">
        <v>68</v>
      </c>
      <c r="G27" s="44">
        <v>67</v>
      </c>
      <c r="H27" s="44">
        <v>994</v>
      </c>
      <c r="I27" s="46">
        <v>3.55</v>
      </c>
      <c r="J27" s="46">
        <f>G27*20</f>
        <v>1340</v>
      </c>
      <c r="K27" s="46">
        <v>40</v>
      </c>
      <c r="L27" s="46">
        <f>H27*I27+J27+K27</f>
        <v>4908.7</v>
      </c>
      <c r="M27" s="57"/>
      <c r="N27" s="55" t="s">
        <v>69</v>
      </c>
    </row>
    <row r="28" spans="1:14" ht="15" customHeight="1">
      <c r="A28" s="56">
        <f t="shared" si="0"/>
        <v>25</v>
      </c>
      <c r="B28" s="44" t="s">
        <v>185</v>
      </c>
      <c r="C28" s="44" t="s">
        <v>188</v>
      </c>
      <c r="D28" s="44" t="s">
        <v>189</v>
      </c>
      <c r="E28" s="45" t="s">
        <v>12</v>
      </c>
      <c r="F28" s="51" t="s">
        <v>190</v>
      </c>
      <c r="G28" s="44">
        <v>57</v>
      </c>
      <c r="H28" s="44">
        <v>1000</v>
      </c>
      <c r="I28" s="46">
        <v>3.55</v>
      </c>
      <c r="J28" s="46">
        <f>G28*20</f>
        <v>1140</v>
      </c>
      <c r="K28" s="46">
        <v>40</v>
      </c>
      <c r="L28" s="46">
        <f>H28*I28+J28+K28</f>
        <v>4730</v>
      </c>
      <c r="M28" s="57"/>
      <c r="N28" s="55" t="s">
        <v>191</v>
      </c>
    </row>
    <row r="29" spans="1:14" ht="15" customHeight="1">
      <c r="A29" s="56">
        <f t="shared" si="0"/>
        <v>26</v>
      </c>
      <c r="B29" s="44" t="s">
        <v>185</v>
      </c>
      <c r="C29" s="44" t="s">
        <v>192</v>
      </c>
      <c r="D29" s="44" t="s">
        <v>193</v>
      </c>
      <c r="E29" s="45" t="s">
        <v>12</v>
      </c>
      <c r="F29" s="51" t="s">
        <v>19</v>
      </c>
      <c r="G29" s="44">
        <v>26</v>
      </c>
      <c r="H29" s="44">
        <v>172</v>
      </c>
      <c r="I29" s="46">
        <v>3.55</v>
      </c>
      <c r="J29" s="46">
        <f>G29*20</f>
        <v>520</v>
      </c>
      <c r="K29" s="46">
        <v>40</v>
      </c>
      <c r="L29" s="46">
        <f>H29*I29+J29+K29</f>
        <v>1170.5999999999999</v>
      </c>
      <c r="M29" s="57"/>
      <c r="N29" s="55" t="s">
        <v>72</v>
      </c>
    </row>
    <row r="30" spans="1:14" ht="15" customHeight="1">
      <c r="A30" s="56">
        <f t="shared" si="0"/>
        <v>27</v>
      </c>
      <c r="B30" s="44" t="s">
        <v>185</v>
      </c>
      <c r="C30" s="44" t="s">
        <v>194</v>
      </c>
      <c r="D30" s="44" t="s">
        <v>195</v>
      </c>
      <c r="E30" s="45" t="s">
        <v>12</v>
      </c>
      <c r="F30" s="51" t="s">
        <v>101</v>
      </c>
      <c r="G30" s="44">
        <v>3</v>
      </c>
      <c r="H30" s="44">
        <v>36</v>
      </c>
      <c r="I30" s="46">
        <v>3.55</v>
      </c>
      <c r="J30" s="46">
        <f>G30*20</f>
        <v>60</v>
      </c>
      <c r="K30" s="46">
        <v>40</v>
      </c>
      <c r="L30" s="46">
        <f>H30*I30+J30+K30</f>
        <v>227.8</v>
      </c>
      <c r="M30" s="57"/>
      <c r="N30" s="55" t="s">
        <v>102</v>
      </c>
    </row>
    <row r="31" spans="1:14" ht="15" customHeight="1">
      <c r="A31" s="56">
        <f t="shared" si="0"/>
        <v>28</v>
      </c>
      <c r="B31" s="44" t="s">
        <v>185</v>
      </c>
      <c r="C31" s="44" t="s">
        <v>196</v>
      </c>
      <c r="D31" s="44" t="s">
        <v>197</v>
      </c>
      <c r="E31" s="45" t="s">
        <v>12</v>
      </c>
      <c r="F31" s="51" t="s">
        <v>151</v>
      </c>
      <c r="G31" s="44">
        <v>16</v>
      </c>
      <c r="H31" s="44">
        <v>154</v>
      </c>
      <c r="I31" s="46">
        <v>3.55</v>
      </c>
      <c r="J31" s="46">
        <f>G31*20</f>
        <v>320</v>
      </c>
      <c r="K31" s="46">
        <v>40</v>
      </c>
      <c r="L31" s="46">
        <f>H31*I31+J31+K31</f>
        <v>906.69999999999993</v>
      </c>
      <c r="M31" s="57"/>
      <c r="N31" s="55" t="s">
        <v>152</v>
      </c>
    </row>
    <row r="32" spans="1:14" ht="15" customHeight="1">
      <c r="A32" s="56">
        <f t="shared" si="0"/>
        <v>29</v>
      </c>
      <c r="B32" s="44" t="s">
        <v>198</v>
      </c>
      <c r="C32" s="44" t="s">
        <v>199</v>
      </c>
      <c r="D32" s="44" t="s">
        <v>44</v>
      </c>
      <c r="E32" s="45" t="s">
        <v>95</v>
      </c>
      <c r="F32" s="52" t="s">
        <v>27</v>
      </c>
      <c r="G32" s="44">
        <v>51</v>
      </c>
      <c r="H32" s="44">
        <v>200</v>
      </c>
      <c r="I32" s="46">
        <v>3.55</v>
      </c>
      <c r="J32" s="46">
        <f>G32*20</f>
        <v>1020</v>
      </c>
      <c r="K32" s="46">
        <v>40</v>
      </c>
      <c r="L32" s="46">
        <f>H32*I32+J32+K32</f>
        <v>1770</v>
      </c>
      <c r="M32" s="57" t="s">
        <v>16</v>
      </c>
      <c r="N32" s="55" t="s">
        <v>200</v>
      </c>
    </row>
    <row r="33" spans="1:14" ht="15" customHeight="1">
      <c r="A33" s="56">
        <f t="shared" si="0"/>
        <v>30</v>
      </c>
      <c r="B33" s="44" t="s">
        <v>198</v>
      </c>
      <c r="C33" s="44" t="s">
        <v>201</v>
      </c>
      <c r="D33" s="44" t="s">
        <v>202</v>
      </c>
      <c r="E33" s="45" t="s">
        <v>12</v>
      </c>
      <c r="F33" s="51" t="s">
        <v>77</v>
      </c>
      <c r="G33" s="44">
        <v>9</v>
      </c>
      <c r="H33" s="44">
        <v>126</v>
      </c>
      <c r="I33" s="46">
        <v>3.55</v>
      </c>
      <c r="J33" s="46">
        <f>G33*20</f>
        <v>180</v>
      </c>
      <c r="K33" s="46">
        <v>40</v>
      </c>
      <c r="L33" s="46">
        <f>H33*I33+J33+K33</f>
        <v>667.3</v>
      </c>
      <c r="M33" s="57"/>
      <c r="N33" s="55" t="s">
        <v>78</v>
      </c>
    </row>
    <row r="34" spans="1:14" ht="15" customHeight="1">
      <c r="A34" s="56">
        <f t="shared" si="0"/>
        <v>31</v>
      </c>
      <c r="B34" s="44" t="s">
        <v>198</v>
      </c>
      <c r="C34" s="44" t="s">
        <v>203</v>
      </c>
      <c r="D34" s="44" t="s">
        <v>204</v>
      </c>
      <c r="E34" s="45" t="s">
        <v>12</v>
      </c>
      <c r="F34" s="51" t="s">
        <v>51</v>
      </c>
      <c r="G34" s="44">
        <v>28</v>
      </c>
      <c r="H34" s="44">
        <v>510</v>
      </c>
      <c r="I34" s="46">
        <v>3.55</v>
      </c>
      <c r="J34" s="46">
        <f>G34*20</f>
        <v>560</v>
      </c>
      <c r="K34" s="46">
        <v>40</v>
      </c>
      <c r="L34" s="46">
        <f>H34*I34+J34+K34</f>
        <v>2410.5</v>
      </c>
      <c r="M34" s="57"/>
      <c r="N34" s="55" t="s">
        <v>85</v>
      </c>
    </row>
    <row r="35" spans="1:14" ht="15" customHeight="1">
      <c r="A35" s="56">
        <f t="shared" si="0"/>
        <v>32</v>
      </c>
      <c r="B35" s="44" t="s">
        <v>198</v>
      </c>
      <c r="C35" s="44" t="s">
        <v>205</v>
      </c>
      <c r="D35" s="44" t="s">
        <v>206</v>
      </c>
      <c r="E35" s="45" t="s">
        <v>12</v>
      </c>
      <c r="F35" s="51" t="s">
        <v>170</v>
      </c>
      <c r="G35" s="44">
        <v>6</v>
      </c>
      <c r="H35" s="44">
        <v>115</v>
      </c>
      <c r="I35" s="46">
        <v>3.55</v>
      </c>
      <c r="J35" s="46">
        <f>G35*20</f>
        <v>120</v>
      </c>
      <c r="K35" s="46">
        <v>40</v>
      </c>
      <c r="L35" s="46">
        <f>H35*I35+J35+K35</f>
        <v>568.25</v>
      </c>
      <c r="M35" s="57"/>
      <c r="N35" s="55" t="s">
        <v>70</v>
      </c>
    </row>
    <row r="36" spans="1:14" ht="15" customHeight="1">
      <c r="A36" s="56">
        <f t="shared" si="0"/>
        <v>33</v>
      </c>
      <c r="B36" s="44" t="s">
        <v>207</v>
      </c>
      <c r="C36" s="44" t="s">
        <v>208</v>
      </c>
      <c r="D36" s="44" t="s">
        <v>209</v>
      </c>
      <c r="E36" s="45" t="s">
        <v>22</v>
      </c>
      <c r="F36" s="52" t="s">
        <v>27</v>
      </c>
      <c r="G36" s="44">
        <v>5</v>
      </c>
      <c r="H36" s="44">
        <v>30</v>
      </c>
      <c r="I36" s="46">
        <v>3.55</v>
      </c>
      <c r="J36" s="46">
        <f>G36*20</f>
        <v>100</v>
      </c>
      <c r="K36" s="46">
        <v>40</v>
      </c>
      <c r="L36" s="46">
        <f>H36*I36+J36+K36</f>
        <v>246.5</v>
      </c>
      <c r="M36" s="57" t="s">
        <v>16</v>
      </c>
      <c r="N36" s="55" t="s">
        <v>100</v>
      </c>
    </row>
    <row r="37" spans="1:14" ht="15" customHeight="1">
      <c r="A37" s="56">
        <f t="shared" si="0"/>
        <v>34</v>
      </c>
      <c r="B37" s="44" t="s">
        <v>207</v>
      </c>
      <c r="C37" s="44" t="s">
        <v>210</v>
      </c>
      <c r="D37" s="44" t="s">
        <v>211</v>
      </c>
      <c r="E37" s="44" t="s">
        <v>212</v>
      </c>
      <c r="F37" s="52" t="s">
        <v>27</v>
      </c>
      <c r="G37" s="44">
        <v>30</v>
      </c>
      <c r="H37" s="44">
        <v>675</v>
      </c>
      <c r="I37" s="46">
        <v>3.55</v>
      </c>
      <c r="J37" s="46">
        <f>G37*20</f>
        <v>600</v>
      </c>
      <c r="K37" s="46">
        <v>40</v>
      </c>
      <c r="L37" s="46">
        <f>H37*I37+J37+K37</f>
        <v>3036.25</v>
      </c>
      <c r="M37" s="57" t="s">
        <v>16</v>
      </c>
      <c r="N37" s="55" t="s">
        <v>213</v>
      </c>
    </row>
    <row r="38" spans="1:14" ht="15" customHeight="1">
      <c r="A38" s="56">
        <f t="shared" si="0"/>
        <v>35</v>
      </c>
      <c r="B38" s="44" t="s">
        <v>207</v>
      </c>
      <c r="C38" s="44" t="s">
        <v>214</v>
      </c>
      <c r="D38" s="44" t="s">
        <v>215</v>
      </c>
      <c r="E38" s="45" t="s">
        <v>12</v>
      </c>
      <c r="F38" s="51" t="s">
        <v>48</v>
      </c>
      <c r="G38" s="44">
        <v>16</v>
      </c>
      <c r="H38" s="44">
        <v>325</v>
      </c>
      <c r="I38" s="46">
        <v>3.55</v>
      </c>
      <c r="J38" s="46">
        <f>G38*20</f>
        <v>320</v>
      </c>
      <c r="K38" s="46">
        <v>40</v>
      </c>
      <c r="L38" s="46">
        <f>H38*I38+J38+K38</f>
        <v>1513.75</v>
      </c>
      <c r="M38" s="57"/>
      <c r="N38" s="55" t="s">
        <v>74</v>
      </c>
    </row>
    <row r="39" spans="1:14" ht="15" customHeight="1">
      <c r="A39" s="56">
        <f t="shared" si="0"/>
        <v>36</v>
      </c>
      <c r="B39" s="44" t="s">
        <v>207</v>
      </c>
      <c r="C39" s="44" t="s">
        <v>216</v>
      </c>
      <c r="D39" s="44" t="s">
        <v>217</v>
      </c>
      <c r="E39" s="45" t="s">
        <v>12</v>
      </c>
      <c r="F39" s="51" t="s">
        <v>218</v>
      </c>
      <c r="G39" s="44">
        <v>10</v>
      </c>
      <c r="H39" s="44">
        <v>190</v>
      </c>
      <c r="I39" s="46">
        <v>3.55</v>
      </c>
      <c r="J39" s="46">
        <f>G39*20</f>
        <v>200</v>
      </c>
      <c r="K39" s="46">
        <v>40</v>
      </c>
      <c r="L39" s="46">
        <f>H39*I39+J39+K39</f>
        <v>914.5</v>
      </c>
      <c r="M39" s="57"/>
      <c r="N39" s="55" t="s">
        <v>219</v>
      </c>
    </row>
    <row r="40" spans="1:14" ht="15" customHeight="1">
      <c r="A40" s="56">
        <f t="shared" si="0"/>
        <v>37</v>
      </c>
      <c r="B40" s="44" t="s">
        <v>207</v>
      </c>
      <c r="C40" s="44" t="s">
        <v>220</v>
      </c>
      <c r="D40" s="44" t="s">
        <v>221</v>
      </c>
      <c r="E40" s="45" t="s">
        <v>12</v>
      </c>
      <c r="F40" s="51" t="s">
        <v>73</v>
      </c>
      <c r="G40" s="44">
        <v>14</v>
      </c>
      <c r="H40" s="44">
        <v>134</v>
      </c>
      <c r="I40" s="46">
        <v>3.55</v>
      </c>
      <c r="J40" s="46">
        <f>G40*20</f>
        <v>280</v>
      </c>
      <c r="K40" s="46">
        <v>40</v>
      </c>
      <c r="L40" s="46">
        <f>H40*I40+J40+K40</f>
        <v>795.7</v>
      </c>
      <c r="M40" s="57"/>
      <c r="N40" s="55" t="s">
        <v>111</v>
      </c>
    </row>
    <row r="41" spans="1:14" ht="15" customHeight="1">
      <c r="A41" s="56">
        <f t="shared" si="0"/>
        <v>38</v>
      </c>
      <c r="B41" s="44" t="s">
        <v>207</v>
      </c>
      <c r="C41" s="44" t="s">
        <v>222</v>
      </c>
      <c r="D41" s="44" t="s">
        <v>223</v>
      </c>
      <c r="E41" s="45" t="s">
        <v>12</v>
      </c>
      <c r="F41" s="51" t="s">
        <v>115</v>
      </c>
      <c r="G41" s="44">
        <v>10</v>
      </c>
      <c r="H41" s="44">
        <v>72</v>
      </c>
      <c r="I41" s="46">
        <v>3.55</v>
      </c>
      <c r="J41" s="46">
        <f>G41*20</f>
        <v>200</v>
      </c>
      <c r="K41" s="46">
        <v>40</v>
      </c>
      <c r="L41" s="46">
        <f>H41*I41+J41+K41</f>
        <v>495.6</v>
      </c>
      <c r="M41" s="57"/>
      <c r="N41" s="55" t="s">
        <v>116</v>
      </c>
    </row>
    <row r="42" spans="1:14" ht="15" customHeight="1">
      <c r="A42" s="56">
        <f t="shared" si="0"/>
        <v>39</v>
      </c>
      <c r="B42" s="44" t="s">
        <v>224</v>
      </c>
      <c r="C42" s="44" t="s">
        <v>225</v>
      </c>
      <c r="D42" s="44" t="s">
        <v>226</v>
      </c>
      <c r="E42" s="45" t="s">
        <v>12</v>
      </c>
      <c r="F42" s="51" t="s">
        <v>86</v>
      </c>
      <c r="G42" s="44">
        <v>47</v>
      </c>
      <c r="H42" s="44">
        <v>1000</v>
      </c>
      <c r="I42" s="46">
        <v>3.55</v>
      </c>
      <c r="J42" s="46">
        <f>G42*20</f>
        <v>940</v>
      </c>
      <c r="K42" s="46">
        <v>40</v>
      </c>
      <c r="L42" s="46">
        <f>H42*I42+J42+K42</f>
        <v>4530</v>
      </c>
      <c r="M42" s="57"/>
      <c r="N42" s="55" t="s">
        <v>87</v>
      </c>
    </row>
    <row r="43" spans="1:14" ht="15" customHeight="1">
      <c r="A43" s="56">
        <f t="shared" si="0"/>
        <v>40</v>
      </c>
      <c r="B43" s="44" t="s">
        <v>224</v>
      </c>
      <c r="C43" s="44" t="s">
        <v>227</v>
      </c>
      <c r="D43" s="44" t="s">
        <v>228</v>
      </c>
      <c r="E43" s="45" t="s">
        <v>12</v>
      </c>
      <c r="F43" s="51" t="s">
        <v>190</v>
      </c>
      <c r="G43" s="44">
        <v>9</v>
      </c>
      <c r="H43" s="44">
        <v>180</v>
      </c>
      <c r="I43" s="46">
        <v>3.55</v>
      </c>
      <c r="J43" s="46">
        <f>G43*20</f>
        <v>180</v>
      </c>
      <c r="K43" s="46">
        <v>40</v>
      </c>
      <c r="L43" s="46">
        <f>H43*I43+J43+K43</f>
        <v>859</v>
      </c>
      <c r="M43" s="57"/>
      <c r="N43" s="55" t="s">
        <v>191</v>
      </c>
    </row>
    <row r="44" spans="1:14" ht="15" customHeight="1">
      <c r="A44" s="56">
        <f t="shared" si="0"/>
        <v>41</v>
      </c>
      <c r="B44" s="44" t="s">
        <v>224</v>
      </c>
      <c r="C44" s="44" t="s">
        <v>229</v>
      </c>
      <c r="D44" s="44" t="s">
        <v>230</v>
      </c>
      <c r="E44" s="45" t="s">
        <v>12</v>
      </c>
      <c r="F44" s="51" t="s">
        <v>108</v>
      </c>
      <c r="G44" s="44">
        <v>25</v>
      </c>
      <c r="H44" s="44">
        <v>500</v>
      </c>
      <c r="I44" s="46">
        <v>3.55</v>
      </c>
      <c r="J44" s="46">
        <f>G44*20</f>
        <v>500</v>
      </c>
      <c r="K44" s="46">
        <v>40</v>
      </c>
      <c r="L44" s="46">
        <f>H44*I44+J44+K44</f>
        <v>2315</v>
      </c>
      <c r="M44" s="57"/>
      <c r="N44" s="55" t="s">
        <v>109</v>
      </c>
    </row>
    <row r="45" spans="1:14" ht="15" customHeight="1">
      <c r="A45" s="56">
        <f t="shared" si="0"/>
        <v>42</v>
      </c>
      <c r="B45" s="44" t="s">
        <v>224</v>
      </c>
      <c r="C45" s="44" t="s">
        <v>231</v>
      </c>
      <c r="D45" s="44" t="s">
        <v>232</v>
      </c>
      <c r="E45" s="45" t="s">
        <v>12</v>
      </c>
      <c r="F45" s="51" t="s">
        <v>80</v>
      </c>
      <c r="G45" s="44">
        <v>24</v>
      </c>
      <c r="H45" s="44">
        <v>380</v>
      </c>
      <c r="I45" s="46">
        <v>3.55</v>
      </c>
      <c r="J45" s="46">
        <f>G45*20</f>
        <v>480</v>
      </c>
      <c r="K45" s="46">
        <v>40</v>
      </c>
      <c r="L45" s="46">
        <f>H45*I45+J45+K45</f>
        <v>1869</v>
      </c>
      <c r="M45" s="57"/>
      <c r="N45" s="55" t="s">
        <v>233</v>
      </c>
    </row>
    <row r="46" spans="1:14" ht="15" customHeight="1">
      <c r="A46" s="56">
        <f t="shared" si="0"/>
        <v>43</v>
      </c>
      <c r="B46" s="44" t="s">
        <v>234</v>
      </c>
      <c r="C46" s="44" t="s">
        <v>235</v>
      </c>
      <c r="D46" s="44" t="s">
        <v>236</v>
      </c>
      <c r="E46" s="45" t="s">
        <v>12</v>
      </c>
      <c r="F46" s="51" t="s">
        <v>68</v>
      </c>
      <c r="G46" s="44">
        <v>7</v>
      </c>
      <c r="H46" s="44">
        <v>90</v>
      </c>
      <c r="I46" s="46">
        <v>3.55</v>
      </c>
      <c r="J46" s="46">
        <f>G46*20</f>
        <v>140</v>
      </c>
      <c r="K46" s="46">
        <v>40</v>
      </c>
      <c r="L46" s="46">
        <f>H46*I46+J46+K46</f>
        <v>499.5</v>
      </c>
      <c r="M46" s="57"/>
      <c r="N46" s="55" t="s">
        <v>69</v>
      </c>
    </row>
    <row r="47" spans="1:14" ht="15" customHeight="1">
      <c r="A47" s="56">
        <f t="shared" si="0"/>
        <v>44</v>
      </c>
      <c r="B47" s="44" t="s">
        <v>234</v>
      </c>
      <c r="C47" s="44" t="s">
        <v>237</v>
      </c>
      <c r="D47" s="44" t="s">
        <v>238</v>
      </c>
      <c r="E47" s="45" t="s">
        <v>12</v>
      </c>
      <c r="F47" s="51" t="s">
        <v>239</v>
      </c>
      <c r="G47" s="44">
        <v>55</v>
      </c>
      <c r="H47" s="44">
        <v>850</v>
      </c>
      <c r="I47" s="46">
        <v>3.55</v>
      </c>
      <c r="J47" s="46">
        <f>G47*20</f>
        <v>1100</v>
      </c>
      <c r="K47" s="46">
        <v>40</v>
      </c>
      <c r="L47" s="46">
        <f>H47*I47+J47+K47</f>
        <v>4157.5</v>
      </c>
      <c r="M47" s="57"/>
      <c r="N47" s="55" t="s">
        <v>240</v>
      </c>
    </row>
    <row r="48" spans="1:14" ht="15" customHeight="1">
      <c r="A48" s="56">
        <f t="shared" si="0"/>
        <v>45</v>
      </c>
      <c r="B48" s="44" t="s">
        <v>234</v>
      </c>
      <c r="C48" s="44" t="s">
        <v>241</v>
      </c>
      <c r="D48" s="44" t="s">
        <v>242</v>
      </c>
      <c r="E48" s="45" t="s">
        <v>12</v>
      </c>
      <c r="F48" s="51" t="s">
        <v>52</v>
      </c>
      <c r="G48" s="44">
        <v>30</v>
      </c>
      <c r="H48" s="44">
        <v>500</v>
      </c>
      <c r="I48" s="46">
        <v>3.55</v>
      </c>
      <c r="J48" s="46">
        <f>G48*20</f>
        <v>600</v>
      </c>
      <c r="K48" s="46">
        <v>40</v>
      </c>
      <c r="L48" s="46">
        <f>H48*I48+J48+K48</f>
        <v>2415</v>
      </c>
      <c r="M48" s="57"/>
      <c r="N48" s="55" t="s">
        <v>71</v>
      </c>
    </row>
    <row r="49" spans="1:14" ht="15" customHeight="1">
      <c r="A49" s="56">
        <f t="shared" si="0"/>
        <v>46</v>
      </c>
      <c r="B49" s="44" t="s">
        <v>234</v>
      </c>
      <c r="C49" s="44" t="s">
        <v>243</v>
      </c>
      <c r="D49" s="44" t="s">
        <v>244</v>
      </c>
      <c r="E49" s="45" t="s">
        <v>12</v>
      </c>
      <c r="F49" s="51" t="s">
        <v>50</v>
      </c>
      <c r="G49" s="44">
        <v>7</v>
      </c>
      <c r="H49" s="44">
        <v>45</v>
      </c>
      <c r="I49" s="46">
        <v>3.55</v>
      </c>
      <c r="J49" s="46">
        <f>G49*20</f>
        <v>140</v>
      </c>
      <c r="K49" s="46">
        <v>40</v>
      </c>
      <c r="L49" s="46">
        <f>H49*I49+J49+K49</f>
        <v>339.75</v>
      </c>
      <c r="M49" s="57"/>
      <c r="N49" s="55" t="s">
        <v>67</v>
      </c>
    </row>
    <row r="50" spans="1:14" ht="15" customHeight="1">
      <c r="A50" s="56">
        <f t="shared" si="0"/>
        <v>47</v>
      </c>
      <c r="B50" s="44" t="s">
        <v>245</v>
      </c>
      <c r="C50" s="44" t="s">
        <v>246</v>
      </c>
      <c r="D50" s="44" t="s">
        <v>247</v>
      </c>
      <c r="E50" s="45" t="s">
        <v>12</v>
      </c>
      <c r="F50" s="51" t="s">
        <v>83</v>
      </c>
      <c r="G50" s="44">
        <v>23</v>
      </c>
      <c r="H50" s="44">
        <v>472</v>
      </c>
      <c r="I50" s="46">
        <v>3.55</v>
      </c>
      <c r="J50" s="46">
        <f>G50*20</f>
        <v>460</v>
      </c>
      <c r="K50" s="46">
        <v>40</v>
      </c>
      <c r="L50" s="46">
        <f>H50*I50+J50+K50</f>
        <v>2175.6</v>
      </c>
      <c r="M50" s="57"/>
      <c r="N50" s="55" t="s">
        <v>110</v>
      </c>
    </row>
    <row r="51" spans="1:14" ht="15" customHeight="1">
      <c r="A51" s="56">
        <f t="shared" si="0"/>
        <v>48</v>
      </c>
      <c r="B51" s="44" t="s">
        <v>245</v>
      </c>
      <c r="C51" s="44" t="s">
        <v>248</v>
      </c>
      <c r="D51" s="44" t="s">
        <v>249</v>
      </c>
      <c r="E51" s="45" t="s">
        <v>12</v>
      </c>
      <c r="F51" s="51" t="s">
        <v>250</v>
      </c>
      <c r="G51" s="44">
        <v>30</v>
      </c>
      <c r="H51" s="44">
        <v>504</v>
      </c>
      <c r="I51" s="46">
        <v>3.55</v>
      </c>
      <c r="J51" s="46">
        <f>G51*20</f>
        <v>600</v>
      </c>
      <c r="K51" s="46">
        <v>40</v>
      </c>
      <c r="L51" s="46">
        <f>H51*I51+J51+K51</f>
        <v>2429.1999999999998</v>
      </c>
      <c r="M51" s="57"/>
      <c r="N51" s="55" t="s">
        <v>251</v>
      </c>
    </row>
    <row r="52" spans="1:14" ht="15" customHeight="1">
      <c r="A52" s="56">
        <f t="shared" si="0"/>
        <v>49</v>
      </c>
      <c r="B52" s="44" t="s">
        <v>245</v>
      </c>
      <c r="C52" s="44" t="s">
        <v>252</v>
      </c>
      <c r="D52" s="44" t="s">
        <v>253</v>
      </c>
      <c r="E52" s="45" t="s">
        <v>12</v>
      </c>
      <c r="F52" s="51" t="s">
        <v>13</v>
      </c>
      <c r="G52" s="44">
        <v>18</v>
      </c>
      <c r="H52" s="44">
        <v>360</v>
      </c>
      <c r="I52" s="46">
        <v>3.55</v>
      </c>
      <c r="J52" s="46">
        <f>G52*20</f>
        <v>360</v>
      </c>
      <c r="K52" s="46">
        <v>40</v>
      </c>
      <c r="L52" s="46">
        <f>H52*I52+J52+K52</f>
        <v>1678</v>
      </c>
      <c r="M52" s="57"/>
      <c r="N52" s="55" t="s">
        <v>89</v>
      </c>
    </row>
    <row r="53" spans="1:14" ht="15" customHeight="1">
      <c r="A53" s="56">
        <f t="shared" si="0"/>
        <v>50</v>
      </c>
      <c r="B53" s="44" t="s">
        <v>245</v>
      </c>
      <c r="C53" s="44" t="s">
        <v>254</v>
      </c>
      <c r="D53" s="44" t="s">
        <v>255</v>
      </c>
      <c r="E53" s="45" t="s">
        <v>12</v>
      </c>
      <c r="F53" s="51" t="s">
        <v>256</v>
      </c>
      <c r="G53" s="44">
        <v>4</v>
      </c>
      <c r="H53" s="44">
        <v>80</v>
      </c>
      <c r="I53" s="46">
        <v>3.55</v>
      </c>
      <c r="J53" s="46">
        <f>G53*20</f>
        <v>80</v>
      </c>
      <c r="K53" s="46">
        <v>40</v>
      </c>
      <c r="L53" s="46">
        <f>H53*I53+J53+K53</f>
        <v>404</v>
      </c>
      <c r="M53" s="57"/>
      <c r="N53" s="55" t="s">
        <v>257</v>
      </c>
    </row>
    <row r="54" spans="1:14" ht="15" customHeight="1">
      <c r="A54" s="56">
        <f t="shared" si="0"/>
        <v>51</v>
      </c>
      <c r="B54" s="44" t="s">
        <v>258</v>
      </c>
      <c r="C54" s="44" t="s">
        <v>259</v>
      </c>
      <c r="D54" s="44" t="s">
        <v>260</v>
      </c>
      <c r="E54" s="45" t="s">
        <v>12</v>
      </c>
      <c r="F54" s="51" t="s">
        <v>86</v>
      </c>
      <c r="G54" s="44">
        <v>47</v>
      </c>
      <c r="H54" s="44">
        <v>790</v>
      </c>
      <c r="I54" s="46">
        <v>3.55</v>
      </c>
      <c r="J54" s="46">
        <f>G54*20</f>
        <v>940</v>
      </c>
      <c r="K54" s="46">
        <v>40</v>
      </c>
      <c r="L54" s="46">
        <f>H54*I54+J54+K54</f>
        <v>3784.5</v>
      </c>
      <c r="M54" s="57"/>
      <c r="N54" s="55" t="s">
        <v>87</v>
      </c>
    </row>
    <row r="55" spans="1:14" ht="15" customHeight="1">
      <c r="A55" s="56">
        <f t="shared" si="0"/>
        <v>52</v>
      </c>
      <c r="B55" s="44" t="s">
        <v>258</v>
      </c>
      <c r="C55" s="44" t="s">
        <v>261</v>
      </c>
      <c r="D55" s="44" t="s">
        <v>262</v>
      </c>
      <c r="E55" s="45" t="s">
        <v>12</v>
      </c>
      <c r="F55" s="51" t="s">
        <v>112</v>
      </c>
      <c r="G55" s="44">
        <v>75</v>
      </c>
      <c r="H55" s="44">
        <v>2030</v>
      </c>
      <c r="I55" s="46">
        <v>3.55</v>
      </c>
      <c r="J55" s="46">
        <f>G55*20</f>
        <v>1500</v>
      </c>
      <c r="K55" s="46">
        <v>40</v>
      </c>
      <c r="L55" s="46">
        <f>H55*I55+J55+K55</f>
        <v>8746.5</v>
      </c>
      <c r="M55" s="57"/>
      <c r="N55" s="55" t="s">
        <v>263</v>
      </c>
    </row>
    <row r="56" spans="1:14" ht="15" customHeight="1">
      <c r="A56" s="56">
        <f t="shared" si="0"/>
        <v>53</v>
      </c>
      <c r="B56" s="44" t="s">
        <v>258</v>
      </c>
      <c r="C56" s="44" t="s">
        <v>264</v>
      </c>
      <c r="D56" s="44" t="s">
        <v>265</v>
      </c>
      <c r="E56" s="45" t="s">
        <v>12</v>
      </c>
      <c r="F56" s="51" t="s">
        <v>112</v>
      </c>
      <c r="G56" s="44">
        <v>10</v>
      </c>
      <c r="H56" s="44">
        <v>150</v>
      </c>
      <c r="I56" s="46">
        <v>3.55</v>
      </c>
      <c r="J56" s="46">
        <f>G56*20</f>
        <v>200</v>
      </c>
      <c r="K56" s="46">
        <v>40</v>
      </c>
      <c r="L56" s="46">
        <f>H56*I56+J56+K56</f>
        <v>772.5</v>
      </c>
      <c r="M56" s="57"/>
      <c r="N56" s="55" t="s">
        <v>263</v>
      </c>
    </row>
    <row r="57" spans="1:14" ht="15" customHeight="1">
      <c r="A57" s="56">
        <f t="shared" si="0"/>
        <v>54</v>
      </c>
      <c r="B57" s="44" t="s">
        <v>258</v>
      </c>
      <c r="C57" s="44" t="s">
        <v>266</v>
      </c>
      <c r="D57" s="44" t="s">
        <v>197</v>
      </c>
      <c r="E57" s="45" t="s">
        <v>12</v>
      </c>
      <c r="F57" s="51" t="s">
        <v>151</v>
      </c>
      <c r="G57" s="44">
        <v>16</v>
      </c>
      <c r="H57" s="44">
        <v>154</v>
      </c>
      <c r="I57" s="46">
        <v>3.55</v>
      </c>
      <c r="J57" s="46">
        <f>G57*20</f>
        <v>320</v>
      </c>
      <c r="K57" s="46">
        <v>40</v>
      </c>
      <c r="L57" s="46">
        <f>H57*I57+J57+K57</f>
        <v>906.69999999999993</v>
      </c>
      <c r="M57" s="57"/>
      <c r="N57" s="55" t="s">
        <v>152</v>
      </c>
    </row>
    <row r="58" spans="1:14" ht="15" customHeight="1">
      <c r="A58" s="56">
        <f t="shared" si="0"/>
        <v>55</v>
      </c>
      <c r="B58" s="44" t="s">
        <v>267</v>
      </c>
      <c r="C58" s="44" t="s">
        <v>268</v>
      </c>
      <c r="D58" s="44" t="s">
        <v>269</v>
      </c>
      <c r="E58" s="45" t="s">
        <v>12</v>
      </c>
      <c r="F58" s="51" t="s">
        <v>53</v>
      </c>
      <c r="G58" s="44">
        <v>14</v>
      </c>
      <c r="H58" s="44">
        <v>246</v>
      </c>
      <c r="I58" s="46">
        <v>3.55</v>
      </c>
      <c r="J58" s="46">
        <f>G58*20</f>
        <v>280</v>
      </c>
      <c r="K58" s="46">
        <v>40</v>
      </c>
      <c r="L58" s="46">
        <f>H58*I58+J58+K58</f>
        <v>1193.3</v>
      </c>
      <c r="M58" s="57"/>
      <c r="N58" s="55" t="s">
        <v>88</v>
      </c>
    </row>
    <row r="59" spans="1:14" ht="15" customHeight="1">
      <c r="A59" s="56">
        <f t="shared" si="0"/>
        <v>56</v>
      </c>
      <c r="B59" s="44" t="s">
        <v>267</v>
      </c>
      <c r="C59" s="44" t="s">
        <v>270</v>
      </c>
      <c r="D59" s="44" t="s">
        <v>271</v>
      </c>
      <c r="E59" s="45" t="s">
        <v>12</v>
      </c>
      <c r="F59" s="51" t="s">
        <v>272</v>
      </c>
      <c r="G59" s="44">
        <v>29</v>
      </c>
      <c r="H59" s="44">
        <v>430</v>
      </c>
      <c r="I59" s="46">
        <v>3.55</v>
      </c>
      <c r="J59" s="46">
        <f>G59*20</f>
        <v>580</v>
      </c>
      <c r="K59" s="46">
        <v>40</v>
      </c>
      <c r="L59" s="46">
        <f>H59*I59+J59+K59</f>
        <v>2146.5</v>
      </c>
      <c r="M59" s="57"/>
      <c r="N59" s="55" t="s">
        <v>273</v>
      </c>
    </row>
    <row r="60" spans="1:14" ht="15" customHeight="1">
      <c r="A60" s="56">
        <f t="shared" si="0"/>
        <v>57</v>
      </c>
      <c r="B60" s="44" t="s">
        <v>267</v>
      </c>
      <c r="C60" s="44" t="s">
        <v>274</v>
      </c>
      <c r="D60" s="44" t="s">
        <v>275</v>
      </c>
      <c r="E60" s="45" t="s">
        <v>12</v>
      </c>
      <c r="F60" s="51" t="s">
        <v>124</v>
      </c>
      <c r="G60" s="44">
        <v>15</v>
      </c>
      <c r="H60" s="44">
        <v>190</v>
      </c>
      <c r="I60" s="46">
        <v>3.55</v>
      </c>
      <c r="J60" s="46">
        <f>G60*20</f>
        <v>300</v>
      </c>
      <c r="K60" s="46">
        <v>40</v>
      </c>
      <c r="L60" s="46">
        <f>H60*I60+J60+K60</f>
        <v>1014.5</v>
      </c>
      <c r="M60" s="57"/>
      <c r="N60" s="55" t="s">
        <v>125</v>
      </c>
    </row>
    <row r="61" spans="1:14" ht="15" customHeight="1">
      <c r="A61" s="56">
        <f t="shared" si="0"/>
        <v>58</v>
      </c>
      <c r="B61" s="44" t="s">
        <v>276</v>
      </c>
      <c r="C61" s="44" t="s">
        <v>277</v>
      </c>
      <c r="D61" s="44" t="s">
        <v>278</v>
      </c>
      <c r="E61" s="45" t="s">
        <v>12</v>
      </c>
      <c r="F61" s="51" t="s">
        <v>279</v>
      </c>
      <c r="G61" s="44">
        <v>30</v>
      </c>
      <c r="H61" s="44">
        <v>625</v>
      </c>
      <c r="I61" s="46">
        <v>3.55</v>
      </c>
      <c r="J61" s="46">
        <f>G61*20</f>
        <v>600</v>
      </c>
      <c r="K61" s="46">
        <v>40</v>
      </c>
      <c r="L61" s="46">
        <f>H61*I61+J61+K61</f>
        <v>2858.75</v>
      </c>
      <c r="M61" s="57"/>
      <c r="N61" s="55" t="s">
        <v>280</v>
      </c>
    </row>
    <row r="62" spans="1:14" ht="15" customHeight="1">
      <c r="A62" s="56">
        <f t="shared" si="0"/>
        <v>59</v>
      </c>
      <c r="B62" s="44" t="s">
        <v>276</v>
      </c>
      <c r="C62" s="44" t="s">
        <v>281</v>
      </c>
      <c r="D62" s="44" t="s">
        <v>282</v>
      </c>
      <c r="E62" s="45" t="s">
        <v>12</v>
      </c>
      <c r="F62" s="51" t="s">
        <v>19</v>
      </c>
      <c r="G62" s="44">
        <v>31</v>
      </c>
      <c r="H62" s="44">
        <v>146</v>
      </c>
      <c r="I62" s="46">
        <v>3.55</v>
      </c>
      <c r="J62" s="46">
        <f>G62*20</f>
        <v>620</v>
      </c>
      <c r="K62" s="46">
        <v>40</v>
      </c>
      <c r="L62" s="46">
        <f>H62*I62+J62+K62</f>
        <v>1178.3</v>
      </c>
      <c r="M62" s="57"/>
      <c r="N62" s="55" t="s">
        <v>72</v>
      </c>
    </row>
    <row r="63" spans="1:14" ht="15" customHeight="1">
      <c r="A63" s="56">
        <f t="shared" si="0"/>
        <v>60</v>
      </c>
      <c r="B63" s="44" t="s">
        <v>283</v>
      </c>
      <c r="C63" s="44" t="s">
        <v>284</v>
      </c>
      <c r="D63" s="44" t="s">
        <v>285</v>
      </c>
      <c r="E63" s="45" t="s">
        <v>12</v>
      </c>
      <c r="F63" s="51" t="s">
        <v>18</v>
      </c>
      <c r="G63" s="44">
        <v>7</v>
      </c>
      <c r="H63" s="44">
        <v>108</v>
      </c>
      <c r="I63" s="46">
        <v>3.55</v>
      </c>
      <c r="J63" s="46">
        <f>G63*20</f>
        <v>140</v>
      </c>
      <c r="K63" s="46">
        <v>40</v>
      </c>
      <c r="L63" s="46">
        <f>H63*I63+J63+K63</f>
        <v>563.4</v>
      </c>
      <c r="M63" s="57"/>
      <c r="N63" s="55" t="s">
        <v>89</v>
      </c>
    </row>
    <row r="64" spans="1:14" ht="15" customHeight="1">
      <c r="A64" s="56">
        <f t="shared" si="0"/>
        <v>61</v>
      </c>
      <c r="B64" s="44" t="s">
        <v>286</v>
      </c>
      <c r="C64" s="44" t="s">
        <v>287</v>
      </c>
      <c r="D64" s="44" t="s">
        <v>288</v>
      </c>
      <c r="E64" s="45" t="s">
        <v>12</v>
      </c>
      <c r="F64" s="51" t="s">
        <v>112</v>
      </c>
      <c r="G64" s="44">
        <v>20</v>
      </c>
      <c r="H64" s="44">
        <v>400</v>
      </c>
      <c r="I64" s="46">
        <v>3.55</v>
      </c>
      <c r="J64" s="46">
        <f>G64*20</f>
        <v>400</v>
      </c>
      <c r="K64" s="46">
        <v>40</v>
      </c>
      <c r="L64" s="46">
        <f>H64*I64+J64+K64</f>
        <v>1860</v>
      </c>
      <c r="M64" s="57"/>
      <c r="N64" s="55" t="s">
        <v>263</v>
      </c>
    </row>
    <row r="65" spans="1:14" ht="15" customHeight="1">
      <c r="A65" s="56">
        <f t="shared" si="0"/>
        <v>62</v>
      </c>
      <c r="B65" s="44" t="s">
        <v>286</v>
      </c>
      <c r="C65" s="44" t="s">
        <v>289</v>
      </c>
      <c r="D65" s="44" t="s">
        <v>290</v>
      </c>
      <c r="E65" s="45" t="s">
        <v>12</v>
      </c>
      <c r="F65" s="51" t="s">
        <v>143</v>
      </c>
      <c r="G65" s="44">
        <v>26</v>
      </c>
      <c r="H65" s="44">
        <v>420</v>
      </c>
      <c r="I65" s="46">
        <v>3.55</v>
      </c>
      <c r="J65" s="46">
        <f>G65*20</f>
        <v>520</v>
      </c>
      <c r="K65" s="46">
        <v>40</v>
      </c>
      <c r="L65" s="46">
        <f>H65*I65+J65+K65</f>
        <v>2051</v>
      </c>
      <c r="M65" s="57"/>
      <c r="N65" s="55" t="s">
        <v>144</v>
      </c>
    </row>
    <row r="66" spans="1:14" ht="15" customHeight="1">
      <c r="A66" s="56">
        <f t="shared" si="0"/>
        <v>63</v>
      </c>
      <c r="B66" s="44" t="s">
        <v>286</v>
      </c>
      <c r="C66" s="44" t="s">
        <v>291</v>
      </c>
      <c r="D66" s="44" t="s">
        <v>292</v>
      </c>
      <c r="E66" s="45" t="s">
        <v>12</v>
      </c>
      <c r="F66" s="51" t="s">
        <v>47</v>
      </c>
      <c r="G66" s="44">
        <v>44</v>
      </c>
      <c r="H66" s="44">
        <v>670</v>
      </c>
      <c r="I66" s="46">
        <v>3.55</v>
      </c>
      <c r="J66" s="46">
        <f>G66*20</f>
        <v>880</v>
      </c>
      <c r="K66" s="46">
        <v>40</v>
      </c>
      <c r="L66" s="46">
        <f>H66*I66+J66+K66</f>
        <v>3298.5</v>
      </c>
      <c r="M66" s="57"/>
      <c r="N66" s="55" t="s">
        <v>293</v>
      </c>
    </row>
    <row r="67" spans="1:14" ht="15" customHeight="1">
      <c r="A67" s="56">
        <f t="shared" si="0"/>
        <v>64</v>
      </c>
      <c r="B67" s="44" t="s">
        <v>294</v>
      </c>
      <c r="C67" s="44" t="s">
        <v>295</v>
      </c>
      <c r="D67" s="44" t="s">
        <v>107</v>
      </c>
      <c r="E67" s="45" t="s">
        <v>12</v>
      </c>
      <c r="F67" s="51" t="s">
        <v>20</v>
      </c>
      <c r="G67" s="44">
        <v>38</v>
      </c>
      <c r="H67" s="44">
        <v>524</v>
      </c>
      <c r="I67" s="46">
        <v>3.55</v>
      </c>
      <c r="J67" s="46">
        <f>G67*20</f>
        <v>760</v>
      </c>
      <c r="K67" s="46">
        <v>40</v>
      </c>
      <c r="L67" s="46">
        <f>H67*I67+J67+K67</f>
        <v>2660.2</v>
      </c>
      <c r="M67" s="57"/>
      <c r="N67" s="55" t="s">
        <v>98</v>
      </c>
    </row>
    <row r="68" spans="1:14" ht="15" customHeight="1">
      <c r="A68" s="56">
        <f t="shared" si="0"/>
        <v>65</v>
      </c>
      <c r="B68" s="44" t="s">
        <v>294</v>
      </c>
      <c r="C68" s="44" t="s">
        <v>296</v>
      </c>
      <c r="D68" s="44" t="s">
        <v>297</v>
      </c>
      <c r="E68" s="45" t="s">
        <v>12</v>
      </c>
      <c r="F68" s="51" t="s">
        <v>43</v>
      </c>
      <c r="G68" s="44">
        <v>21</v>
      </c>
      <c r="H68" s="44">
        <v>600</v>
      </c>
      <c r="I68" s="46">
        <v>3.55</v>
      </c>
      <c r="J68" s="46">
        <f>G68*20</f>
        <v>420</v>
      </c>
      <c r="K68" s="46">
        <v>40</v>
      </c>
      <c r="L68" s="46">
        <f>H68*I68+J68+K68</f>
        <v>2590</v>
      </c>
      <c r="M68" s="57"/>
      <c r="N68" s="55" t="s">
        <v>103</v>
      </c>
    </row>
    <row r="69" spans="1:14" ht="15" customHeight="1">
      <c r="A69" s="56">
        <f t="shared" si="0"/>
        <v>66</v>
      </c>
      <c r="B69" s="44" t="s">
        <v>294</v>
      </c>
      <c r="C69" s="44" t="s">
        <v>298</v>
      </c>
      <c r="D69" s="44" t="s">
        <v>299</v>
      </c>
      <c r="E69" s="45" t="s">
        <v>12</v>
      </c>
      <c r="F69" s="51" t="s">
        <v>51</v>
      </c>
      <c r="G69" s="44">
        <v>33</v>
      </c>
      <c r="H69" s="44">
        <v>615</v>
      </c>
      <c r="I69" s="46">
        <v>3.55</v>
      </c>
      <c r="J69" s="46">
        <f>G69*20</f>
        <v>660</v>
      </c>
      <c r="K69" s="46">
        <v>40</v>
      </c>
      <c r="L69" s="46">
        <f>H69*I69+J69+K69</f>
        <v>2883.25</v>
      </c>
      <c r="M69" s="57"/>
      <c r="N69" s="55" t="s">
        <v>85</v>
      </c>
    </row>
    <row r="70" spans="1:14" ht="15" customHeight="1">
      <c r="A70" s="56">
        <f t="shared" ref="A70:A84" si="1">A69+1</f>
        <v>67</v>
      </c>
      <c r="B70" s="44" t="s">
        <v>294</v>
      </c>
      <c r="C70" s="44" t="s">
        <v>300</v>
      </c>
      <c r="D70" s="44" t="s">
        <v>301</v>
      </c>
      <c r="E70" s="45" t="s">
        <v>12</v>
      </c>
      <c r="F70" s="51" t="s">
        <v>26</v>
      </c>
      <c r="G70" s="44">
        <v>30</v>
      </c>
      <c r="H70" s="44">
        <v>500</v>
      </c>
      <c r="I70" s="46">
        <v>3.55</v>
      </c>
      <c r="J70" s="46">
        <f>G70*20</f>
        <v>600</v>
      </c>
      <c r="K70" s="46">
        <v>40</v>
      </c>
      <c r="L70" s="46">
        <f>H70*I70+J70+K70</f>
        <v>2415</v>
      </c>
      <c r="M70" s="57"/>
      <c r="N70" s="55" t="s">
        <v>76</v>
      </c>
    </row>
    <row r="71" spans="1:14" ht="15" customHeight="1">
      <c r="A71" s="56">
        <f t="shared" si="1"/>
        <v>68</v>
      </c>
      <c r="B71" s="44" t="s">
        <v>294</v>
      </c>
      <c r="C71" s="44" t="s">
        <v>302</v>
      </c>
      <c r="D71" s="44" t="s">
        <v>303</v>
      </c>
      <c r="E71" s="45" t="s">
        <v>12</v>
      </c>
      <c r="F71" s="51" t="s">
        <v>304</v>
      </c>
      <c r="G71" s="44">
        <v>22</v>
      </c>
      <c r="H71" s="44">
        <v>238</v>
      </c>
      <c r="I71" s="46">
        <v>3.55</v>
      </c>
      <c r="J71" s="46">
        <f>G71*20</f>
        <v>440</v>
      </c>
      <c r="K71" s="46">
        <v>40</v>
      </c>
      <c r="L71" s="46">
        <f>H71*I71+J71+K71</f>
        <v>1324.9</v>
      </c>
      <c r="M71" s="57"/>
      <c r="N71" s="55" t="s">
        <v>305</v>
      </c>
    </row>
    <row r="72" spans="1:14" ht="15" customHeight="1">
      <c r="A72" s="56">
        <f t="shared" si="1"/>
        <v>69</v>
      </c>
      <c r="B72" s="44" t="s">
        <v>306</v>
      </c>
      <c r="C72" s="44" t="s">
        <v>307</v>
      </c>
      <c r="D72" s="44" t="s">
        <v>308</v>
      </c>
      <c r="E72" s="45" t="s">
        <v>12</v>
      </c>
      <c r="F72" s="51" t="s">
        <v>73</v>
      </c>
      <c r="G72" s="44">
        <v>5</v>
      </c>
      <c r="H72" s="44">
        <v>40</v>
      </c>
      <c r="I72" s="46">
        <v>3.55</v>
      </c>
      <c r="J72" s="46">
        <f>G72*20</f>
        <v>100</v>
      </c>
      <c r="K72" s="46">
        <v>40</v>
      </c>
      <c r="L72" s="46">
        <f>H72*I72+J72+K72</f>
        <v>282</v>
      </c>
      <c r="M72" s="57"/>
      <c r="N72" s="55" t="s">
        <v>111</v>
      </c>
    </row>
    <row r="73" spans="1:14" ht="15" customHeight="1">
      <c r="A73" s="56">
        <f t="shared" si="1"/>
        <v>70</v>
      </c>
      <c r="B73" s="44" t="s">
        <v>306</v>
      </c>
      <c r="C73" s="44" t="s">
        <v>309</v>
      </c>
      <c r="D73" s="44" t="s">
        <v>310</v>
      </c>
      <c r="E73" s="45" t="s">
        <v>12</v>
      </c>
      <c r="F73" s="51" t="s">
        <v>311</v>
      </c>
      <c r="G73" s="44">
        <v>38</v>
      </c>
      <c r="H73" s="44">
        <v>610</v>
      </c>
      <c r="I73" s="46">
        <v>3.55</v>
      </c>
      <c r="J73" s="46">
        <f>G73*20</f>
        <v>760</v>
      </c>
      <c r="K73" s="46">
        <v>40</v>
      </c>
      <c r="L73" s="46">
        <f>H73*I73+J73+K73</f>
        <v>2965.5</v>
      </c>
      <c r="M73" s="57"/>
      <c r="N73" s="55" t="s">
        <v>312</v>
      </c>
    </row>
    <row r="74" spans="1:14" ht="15" customHeight="1">
      <c r="A74" s="56">
        <f t="shared" si="1"/>
        <v>71</v>
      </c>
      <c r="B74" s="44" t="s">
        <v>306</v>
      </c>
      <c r="C74" s="44" t="s">
        <v>313</v>
      </c>
      <c r="D74" s="44" t="s">
        <v>314</v>
      </c>
      <c r="E74" s="45" t="s">
        <v>12</v>
      </c>
      <c r="F74" s="51" t="s">
        <v>315</v>
      </c>
      <c r="G74" s="44">
        <v>7</v>
      </c>
      <c r="H74" s="44">
        <v>126</v>
      </c>
      <c r="I74" s="46">
        <v>3.55</v>
      </c>
      <c r="J74" s="46">
        <f>G74*20</f>
        <v>140</v>
      </c>
      <c r="K74" s="46">
        <v>40</v>
      </c>
      <c r="L74" s="46">
        <f>H74*I74+J74+K74</f>
        <v>627.29999999999995</v>
      </c>
      <c r="M74" s="57"/>
      <c r="N74" s="55" t="s">
        <v>316</v>
      </c>
    </row>
    <row r="75" spans="1:14" ht="15" customHeight="1">
      <c r="A75" s="56">
        <f t="shared" si="1"/>
        <v>72</v>
      </c>
      <c r="B75" s="44" t="s">
        <v>306</v>
      </c>
      <c r="C75" s="44" t="s">
        <v>317</v>
      </c>
      <c r="D75" s="44" t="s">
        <v>318</v>
      </c>
      <c r="E75" s="45" t="s">
        <v>12</v>
      </c>
      <c r="F75" s="51" t="s">
        <v>81</v>
      </c>
      <c r="G75" s="44">
        <v>13</v>
      </c>
      <c r="H75" s="44">
        <v>162</v>
      </c>
      <c r="I75" s="46">
        <v>3.55</v>
      </c>
      <c r="J75" s="46">
        <f>G75*20</f>
        <v>260</v>
      </c>
      <c r="K75" s="46">
        <v>40</v>
      </c>
      <c r="L75" s="46">
        <f>H75*I75+J75+K75</f>
        <v>875.1</v>
      </c>
      <c r="M75" s="57"/>
      <c r="N75" s="55" t="s">
        <v>82</v>
      </c>
    </row>
    <row r="76" spans="1:14" ht="15" customHeight="1">
      <c r="A76" s="56">
        <f t="shared" si="1"/>
        <v>73</v>
      </c>
      <c r="B76" s="44" t="s">
        <v>319</v>
      </c>
      <c r="C76" s="44" t="s">
        <v>320</v>
      </c>
      <c r="D76" s="44" t="s">
        <v>321</v>
      </c>
      <c r="E76" s="45" t="s">
        <v>12</v>
      </c>
      <c r="F76" s="51" t="s">
        <v>322</v>
      </c>
      <c r="G76" s="44">
        <v>50</v>
      </c>
      <c r="H76" s="44">
        <v>800</v>
      </c>
      <c r="I76" s="46">
        <v>3.55</v>
      </c>
      <c r="J76" s="46">
        <f>G76*20</f>
        <v>1000</v>
      </c>
      <c r="K76" s="46">
        <v>40</v>
      </c>
      <c r="L76" s="46">
        <f>H76*I76+J76+K76</f>
        <v>3880</v>
      </c>
      <c r="M76" s="57"/>
      <c r="N76" s="55" t="s">
        <v>323</v>
      </c>
    </row>
    <row r="77" spans="1:14" ht="15" customHeight="1">
      <c r="A77" s="56">
        <f t="shared" si="1"/>
        <v>74</v>
      </c>
      <c r="B77" s="44" t="s">
        <v>319</v>
      </c>
      <c r="C77" s="44" t="s">
        <v>324</v>
      </c>
      <c r="D77" s="44" t="s">
        <v>325</v>
      </c>
      <c r="E77" s="45" t="s">
        <v>12</v>
      </c>
      <c r="F77" s="51" t="s">
        <v>26</v>
      </c>
      <c r="G77" s="44">
        <v>45</v>
      </c>
      <c r="H77" s="44">
        <v>750</v>
      </c>
      <c r="I77" s="46">
        <v>3.55</v>
      </c>
      <c r="J77" s="46">
        <f>G77*20</f>
        <v>900</v>
      </c>
      <c r="K77" s="46">
        <v>40</v>
      </c>
      <c r="L77" s="46">
        <f>H77*I77+J77+K77</f>
        <v>3602.5</v>
      </c>
      <c r="M77" s="57"/>
      <c r="N77" s="55" t="s">
        <v>76</v>
      </c>
    </row>
    <row r="78" spans="1:14" ht="15" customHeight="1">
      <c r="A78" s="56">
        <f t="shared" si="1"/>
        <v>75</v>
      </c>
      <c r="B78" s="44" t="s">
        <v>319</v>
      </c>
      <c r="C78" s="44" t="s">
        <v>326</v>
      </c>
      <c r="D78" s="44" t="s">
        <v>327</v>
      </c>
      <c r="E78" s="45" t="s">
        <v>12</v>
      </c>
      <c r="F78" s="51" t="s">
        <v>328</v>
      </c>
      <c r="G78" s="44">
        <v>29</v>
      </c>
      <c r="H78" s="44">
        <v>490</v>
      </c>
      <c r="I78" s="46">
        <v>3.55</v>
      </c>
      <c r="J78" s="46">
        <f>G78*20</f>
        <v>580</v>
      </c>
      <c r="K78" s="46">
        <v>40</v>
      </c>
      <c r="L78" s="46">
        <f>H78*I78+J78+K78</f>
        <v>2359.5</v>
      </c>
      <c r="M78" s="57"/>
      <c r="N78" s="55" t="s">
        <v>329</v>
      </c>
    </row>
    <row r="79" spans="1:14" ht="15" customHeight="1">
      <c r="A79" s="56">
        <f t="shared" si="1"/>
        <v>76</v>
      </c>
      <c r="B79" s="44" t="s">
        <v>319</v>
      </c>
      <c r="C79" s="44" t="s">
        <v>330</v>
      </c>
      <c r="D79" s="44" t="s">
        <v>331</v>
      </c>
      <c r="E79" s="45" t="s">
        <v>12</v>
      </c>
      <c r="F79" s="51" t="s">
        <v>55</v>
      </c>
      <c r="G79" s="44">
        <v>25</v>
      </c>
      <c r="H79" s="44">
        <v>500</v>
      </c>
      <c r="I79" s="46">
        <v>3.55</v>
      </c>
      <c r="J79" s="46">
        <f>G79*20</f>
        <v>500</v>
      </c>
      <c r="K79" s="46">
        <v>40</v>
      </c>
      <c r="L79" s="46">
        <f>H79*I79+J79+K79</f>
        <v>2315</v>
      </c>
      <c r="M79" s="57"/>
      <c r="N79" s="55" t="s">
        <v>91</v>
      </c>
    </row>
    <row r="80" spans="1:14" ht="15" customHeight="1">
      <c r="A80" s="56">
        <f t="shared" si="1"/>
        <v>77</v>
      </c>
      <c r="B80" s="44" t="s">
        <v>319</v>
      </c>
      <c r="C80" s="44" t="s">
        <v>332</v>
      </c>
      <c r="D80" s="44" t="s">
        <v>333</v>
      </c>
      <c r="E80" s="45" t="s">
        <v>12</v>
      </c>
      <c r="F80" s="51" t="s">
        <v>334</v>
      </c>
      <c r="G80" s="44">
        <v>48</v>
      </c>
      <c r="H80" s="44">
        <v>985</v>
      </c>
      <c r="I80" s="46">
        <v>3.55</v>
      </c>
      <c r="J80" s="46">
        <f>G80*20</f>
        <v>960</v>
      </c>
      <c r="K80" s="46">
        <v>40</v>
      </c>
      <c r="L80" s="46">
        <f>H80*I80+J80+K80</f>
        <v>4496.75</v>
      </c>
      <c r="M80" s="57"/>
      <c r="N80" s="55" t="s">
        <v>335</v>
      </c>
    </row>
    <row r="81" spans="1:14" ht="15" customHeight="1">
      <c r="A81" s="56">
        <f t="shared" si="1"/>
        <v>78</v>
      </c>
      <c r="B81" s="44" t="s">
        <v>319</v>
      </c>
      <c r="C81" s="44" t="s">
        <v>336</v>
      </c>
      <c r="D81" s="44" t="s">
        <v>337</v>
      </c>
      <c r="E81" s="45" t="s">
        <v>12</v>
      </c>
      <c r="F81" s="51" t="s">
        <v>338</v>
      </c>
      <c r="G81" s="44">
        <v>30</v>
      </c>
      <c r="H81" s="44">
        <v>500</v>
      </c>
      <c r="I81" s="46">
        <v>3.55</v>
      </c>
      <c r="J81" s="46">
        <f>G81*20</f>
        <v>600</v>
      </c>
      <c r="K81" s="46">
        <v>40</v>
      </c>
      <c r="L81" s="46">
        <f>H81*I81+J81+K81</f>
        <v>2415</v>
      </c>
      <c r="M81" s="57"/>
      <c r="N81" s="55" t="s">
        <v>339</v>
      </c>
    </row>
    <row r="82" spans="1:14" ht="15" customHeight="1">
      <c r="A82" s="56">
        <f t="shared" si="1"/>
        <v>79</v>
      </c>
      <c r="B82" s="44" t="s">
        <v>319</v>
      </c>
      <c r="C82" s="44" t="s">
        <v>340</v>
      </c>
      <c r="D82" s="44" t="s">
        <v>341</v>
      </c>
      <c r="E82" s="45" t="s">
        <v>12</v>
      </c>
      <c r="F82" s="51" t="s">
        <v>22</v>
      </c>
      <c r="G82" s="44">
        <v>17</v>
      </c>
      <c r="H82" s="44">
        <v>108</v>
      </c>
      <c r="I82" s="46">
        <v>3.55</v>
      </c>
      <c r="J82" s="46">
        <f>G82*20</f>
        <v>340</v>
      </c>
      <c r="K82" s="46">
        <v>40</v>
      </c>
      <c r="L82" s="46">
        <f>H82*I82+J82+K82</f>
        <v>763.4</v>
      </c>
      <c r="M82" s="57"/>
      <c r="N82" s="55" t="s">
        <v>100</v>
      </c>
    </row>
    <row r="83" spans="1:14" ht="15" customHeight="1">
      <c r="A83" s="56">
        <f t="shared" si="1"/>
        <v>80</v>
      </c>
      <c r="B83" s="44" t="s">
        <v>319</v>
      </c>
      <c r="C83" s="44" t="s">
        <v>342</v>
      </c>
      <c r="D83" s="44" t="s">
        <v>343</v>
      </c>
      <c r="E83" s="45" t="s">
        <v>12</v>
      </c>
      <c r="F83" s="51" t="s">
        <v>344</v>
      </c>
      <c r="G83" s="44">
        <v>26</v>
      </c>
      <c r="H83" s="44">
        <v>540</v>
      </c>
      <c r="I83" s="46">
        <v>3.55</v>
      </c>
      <c r="J83" s="46">
        <f>G83*20</f>
        <v>520</v>
      </c>
      <c r="K83" s="46">
        <v>40</v>
      </c>
      <c r="L83" s="46">
        <f>H83*I83+J83+K83</f>
        <v>2477</v>
      </c>
      <c r="M83" s="57"/>
      <c r="N83" s="55" t="s">
        <v>345</v>
      </c>
    </row>
    <row r="84" spans="1:14" ht="15" customHeight="1" thickBot="1">
      <c r="A84" s="58">
        <f t="shared" si="1"/>
        <v>81</v>
      </c>
      <c r="B84" s="59" t="s">
        <v>319</v>
      </c>
      <c r="C84" s="59" t="s">
        <v>346</v>
      </c>
      <c r="D84" s="59" t="s">
        <v>347</v>
      </c>
      <c r="E84" s="60" t="s">
        <v>12</v>
      </c>
      <c r="F84" s="61" t="s">
        <v>348</v>
      </c>
      <c r="G84" s="59">
        <v>32</v>
      </c>
      <c r="H84" s="59">
        <v>610</v>
      </c>
      <c r="I84" s="62">
        <v>3.55</v>
      </c>
      <c r="J84" s="62">
        <f>G84*20</f>
        <v>640</v>
      </c>
      <c r="K84" s="62">
        <v>40</v>
      </c>
      <c r="L84" s="62">
        <f>H84*I84+J84+K84</f>
        <v>2845.5</v>
      </c>
      <c r="M84" s="63"/>
      <c r="N84" s="55" t="s">
        <v>349</v>
      </c>
    </row>
    <row r="85" spans="1:14" ht="15" customHeight="1" thickBot="1">
      <c r="A85" s="75" t="s">
        <v>350</v>
      </c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7">
        <f>ROUND(SUM(L4:L84),0)</f>
        <v>161882</v>
      </c>
      <c r="M85" s="47"/>
      <c r="N85" s="47"/>
    </row>
    <row r="86" spans="1:14" ht="15" customHeight="1" thickBot="1">
      <c r="A86" s="48"/>
      <c r="B86" s="48"/>
      <c r="C86" s="48"/>
      <c r="D86" s="48"/>
      <c r="E86" s="48"/>
      <c r="F86" s="53"/>
      <c r="G86" s="49">
        <f>SUM(G4:G84)</f>
        <v>2002</v>
      </c>
      <c r="H86" s="49">
        <f t="shared" ref="H86:K86" si="2">SUM(H4:H84)</f>
        <v>33409</v>
      </c>
      <c r="I86" s="49"/>
      <c r="J86" s="49">
        <f t="shared" si="2"/>
        <v>40040</v>
      </c>
      <c r="K86" s="49">
        <f t="shared" si="2"/>
        <v>3240</v>
      </c>
      <c r="L86" s="50"/>
      <c r="M86" s="48"/>
      <c r="N86" s="48"/>
    </row>
    <row r="87" spans="1:14" ht="15.95" customHeight="1">
      <c r="A87" s="23" t="s">
        <v>9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5"/>
    </row>
    <row r="88" spans="1:14" ht="15.95" customHeight="1" thickBot="1">
      <c r="A88" s="26" t="s">
        <v>117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8"/>
    </row>
    <row r="89" spans="1:14" ht="46.5" customHeight="1" thickBot="1">
      <c r="A89" s="29" t="s">
        <v>10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1"/>
      <c r="M89" s="16"/>
    </row>
    <row r="90" spans="1:14">
      <c r="M90" s="16"/>
    </row>
    <row r="91" spans="1:14">
      <c r="M91" s="16"/>
    </row>
    <row r="92" spans="1:14">
      <c r="M92" s="16"/>
    </row>
    <row r="94" spans="1:14">
      <c r="L94" s="1"/>
    </row>
    <row r="98" spans="12:12">
      <c r="L98" s="1"/>
    </row>
  </sheetData>
  <sortState ref="B4:M120">
    <sortCondition ref="B4:B120"/>
    <sortCondition ref="C4:C120"/>
  </sortState>
  <mergeCells count="8">
    <mergeCell ref="A87:L87"/>
    <mergeCell ref="A88:L88"/>
    <mergeCell ref="A89:L89"/>
    <mergeCell ref="H1:L1"/>
    <mergeCell ref="A1:G1"/>
    <mergeCell ref="H2:L2"/>
    <mergeCell ref="A2:G2"/>
    <mergeCell ref="A85:K85"/>
  </mergeCells>
  <conditionalFormatting sqref="C87:C1048576 C1:C2">
    <cfRule type="duplicateValues" dxfId="1" priority="43"/>
  </conditionalFormatting>
  <conditionalFormatting sqref="C2">
    <cfRule type="duplicateValues" dxfId="0" priority="16"/>
  </conditionalFormatting>
  <pageMargins left="0.35433070866141736" right="0.35433070866141736" top="0.59055118110236227" bottom="0.62992125984251968" header="0.39370078740157483" footer="0.31496062992125984"/>
  <pageSetup paperSize="9" scale="76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"/>
  <sheetViews>
    <sheetView workbookViewId="0">
      <selection activeCell="K12" sqref="K12"/>
    </sheetView>
  </sheetViews>
  <sheetFormatPr defaultRowHeight="15"/>
  <sheetData>
    <row r="2" spans="2:16" ht="30">
      <c r="B2" s="19" t="s">
        <v>0</v>
      </c>
      <c r="C2" s="19" t="s">
        <v>1</v>
      </c>
      <c r="D2" s="19" t="s">
        <v>2</v>
      </c>
      <c r="E2" s="19" t="s">
        <v>49</v>
      </c>
      <c r="F2" s="19" t="s">
        <v>11</v>
      </c>
      <c r="G2" s="20" t="s">
        <v>3</v>
      </c>
      <c r="H2" s="19" t="s">
        <v>4</v>
      </c>
      <c r="I2" s="19" t="s">
        <v>5</v>
      </c>
      <c r="J2" s="19" t="s">
        <v>6</v>
      </c>
      <c r="K2" s="19" t="s">
        <v>21</v>
      </c>
      <c r="L2" s="19" t="s">
        <v>7</v>
      </c>
      <c r="M2" s="19" t="s">
        <v>8</v>
      </c>
      <c r="N2" s="19" t="s">
        <v>58</v>
      </c>
    </row>
    <row r="3" spans="2:16" ht="30">
      <c r="B3" s="21">
        <v>1</v>
      </c>
      <c r="C3" s="3" t="s">
        <v>57</v>
      </c>
      <c r="D3" s="3" t="s">
        <v>59</v>
      </c>
      <c r="E3" s="3" t="s">
        <v>44</v>
      </c>
      <c r="F3" s="6" t="s">
        <v>12</v>
      </c>
      <c r="G3" s="4" t="s">
        <v>46</v>
      </c>
      <c r="H3" s="3">
        <v>1</v>
      </c>
      <c r="I3" s="3">
        <v>5</v>
      </c>
      <c r="J3" s="5">
        <v>3.55</v>
      </c>
      <c r="K3" s="5">
        <v>20</v>
      </c>
      <c r="L3" s="5">
        <v>40</v>
      </c>
      <c r="M3" s="5">
        <v>77.75</v>
      </c>
      <c r="N3" s="3" t="s">
        <v>16</v>
      </c>
      <c r="P3" s="22" t="s">
        <v>60</v>
      </c>
    </row>
    <row r="4" spans="2:16" ht="30">
      <c r="B4" s="21">
        <v>3</v>
      </c>
      <c r="C4" s="3" t="s">
        <v>56</v>
      </c>
      <c r="D4" s="6" t="s">
        <v>61</v>
      </c>
      <c r="E4" s="3" t="s">
        <v>62</v>
      </c>
      <c r="F4" s="6" t="s">
        <v>12</v>
      </c>
      <c r="G4" s="4" t="s">
        <v>15</v>
      </c>
      <c r="H4" s="3">
        <v>7</v>
      </c>
      <c r="I4" s="3">
        <v>0</v>
      </c>
      <c r="J4" s="5">
        <v>3.55</v>
      </c>
      <c r="K4" s="5">
        <v>140</v>
      </c>
      <c r="L4" s="5">
        <v>40</v>
      </c>
      <c r="M4" s="5">
        <v>180</v>
      </c>
      <c r="N4" s="3" t="s">
        <v>16</v>
      </c>
      <c r="O4" s="2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P5" sqref="P5:P6"/>
    </sheetView>
  </sheetViews>
  <sheetFormatPr defaultRowHeight="15"/>
  <cols>
    <col min="1" max="1" width="18.28515625" bestFit="1" customWidth="1"/>
    <col min="13" max="13" width="9.5703125" bestFit="1" customWidth="1"/>
  </cols>
  <sheetData>
    <row r="1" spans="1:13" ht="15.75" thickBot="1"/>
    <row r="2" spans="1:13" ht="45.75" thickBot="1">
      <c r="A2" s="11" t="s">
        <v>35</v>
      </c>
      <c r="B2" s="7" t="s">
        <v>28</v>
      </c>
      <c r="C2" s="7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8" t="s">
        <v>36</v>
      </c>
      <c r="I2" s="8" t="s">
        <v>37</v>
      </c>
      <c r="J2" s="8" t="s">
        <v>38</v>
      </c>
      <c r="K2" s="8" t="s">
        <v>39</v>
      </c>
      <c r="L2" s="8" t="s">
        <v>40</v>
      </c>
      <c r="M2" s="12" t="s">
        <v>34</v>
      </c>
    </row>
    <row r="3" spans="1:13" s="14" customFormat="1" ht="15.75" thickBot="1">
      <c r="A3" s="9" t="s">
        <v>41</v>
      </c>
      <c r="B3" s="10">
        <v>19387</v>
      </c>
      <c r="C3" s="10">
        <v>61974</v>
      </c>
      <c r="D3" s="10">
        <v>63976</v>
      </c>
      <c r="E3" s="10">
        <v>38417</v>
      </c>
      <c r="F3" s="10">
        <v>34112</v>
      </c>
      <c r="G3" s="10">
        <v>61461</v>
      </c>
      <c r="H3" s="10">
        <v>32170</v>
      </c>
      <c r="I3" s="10">
        <v>35043</v>
      </c>
      <c r="J3" s="10">
        <v>36172</v>
      </c>
      <c r="K3" s="10">
        <v>57200</v>
      </c>
      <c r="L3" s="10">
        <v>39554</v>
      </c>
      <c r="M3" s="13">
        <f>SUM(B3:L3)</f>
        <v>479466</v>
      </c>
    </row>
  </sheetData>
  <pageMargins left="0.27" right="0.39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Invoice</vt:lpstr>
      <vt:lpstr>Sheet1</vt:lpstr>
      <vt:lpstr>Sheet2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Bishnu</dc:creator>
  <cp:lastModifiedBy>ARATA</cp:lastModifiedBy>
  <cp:lastPrinted>2026-08-08T08:57:11Z</cp:lastPrinted>
  <dcterms:created xsi:type="dcterms:W3CDTF">2022-12-24T12:54:10Z</dcterms:created>
  <dcterms:modified xsi:type="dcterms:W3CDTF">2026-08-08T09:00:37Z</dcterms:modified>
</cp:coreProperties>
</file>