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J4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4" i="1"/>
  <c r="L4" i="1" s="1"/>
  <c r="L13" i="1" s="1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<sst xmlns="http://schemas.openxmlformats.org/spreadsheetml/2006/main" count="63" uniqueCount="49">
  <si>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</si>
  <si>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09/6/2024</t>
  </si>
  <si>
    <t>51</t>
  </si>
  <si>
    <t>12/6/2024</t>
  </si>
  <si>
    <t>52</t>
  </si>
  <si>
    <t>17/6/2024</t>
  </si>
  <si>
    <t>55</t>
  </si>
  <si>
    <t>56</t>
  </si>
  <si>
    <t>05/6/2024</t>
  </si>
  <si>
    <t>50</t>
  </si>
  <si>
    <t>25/6/2024</t>
  </si>
  <si>
    <t>60</t>
  </si>
  <si>
    <t>28/6/2024</t>
  </si>
  <si>
    <t>62</t>
  </si>
  <si>
    <t>61</t>
  </si>
  <si>
    <t>63</t>
  </si>
  <si>
    <t>Thanking you for your business.
PRAGATI LOGISTICS</t>
  </si>
  <si>
    <t>PL/DO/04893</t>
  </si>
  <si>
    <t>PL/DO/05109</t>
  </si>
  <si>
    <t>PL/DO/05264</t>
  </si>
  <si>
    <t>PL/DO/05233</t>
  </si>
  <si>
    <t>PL/DO/04653</t>
  </si>
  <si>
    <t>PL/DO/05685</t>
  </si>
  <si>
    <t>PL/DO/05976</t>
  </si>
  <si>
    <t>PL/DO/05977</t>
  </si>
  <si>
    <t>PL/DO/05978</t>
  </si>
  <si>
    <t>SL</t>
  </si>
  <si>
    <t>DATE</t>
  </si>
  <si>
    <t>LR NO</t>
  </si>
  <si>
    <t>FROM</t>
  </si>
  <si>
    <t>TO</t>
  </si>
  <si>
    <t>INV NO</t>
  </si>
  <si>
    <t>PURI</t>
  </si>
  <si>
    <t>KENDRAPARA</t>
  </si>
  <si>
    <t>NIMAPARA</t>
  </si>
  <si>
    <t>HARIPUR HAT</t>
  </si>
  <si>
    <t>JARKA</t>
  </si>
  <si>
    <t>BANKI</t>
  </si>
  <si>
    <t>CTC</t>
  </si>
  <si>
    <t>CASE</t>
  </si>
  <si>
    <t>RATE</t>
  </si>
  <si>
    <t>(RUPEES TWO THOUSAND SEVEN HUNDRED SEVENTY SEVEN ONLY)</t>
  </si>
  <si>
    <t xml:space="preserve">Bill Date:30/06/2024
Bill NO: 11434
Total Amount:2777.00
</t>
  </si>
  <si>
    <t xml:space="preserve">BRINDA DAIRY AND FARM
Address: HOLDING NO-503-F,WARD NO-24
 MAHATAB ROAD,CUTTACK-753012 ODISHA,9337096269
GST No:21AFHPG3117L1ZT
</t>
  </si>
  <si>
    <t>HML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</si>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</sst>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7</xdr:col>
      <xdr:colOff>114300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40290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Q2" sqref="Q2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5703125" style="2" customWidth="1"/>
    <col min="10" max="10" width="7.2851562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81" customHeight="1">
      <c r="A2" s="13" t="s">
        <v>43</v>
      </c>
      <c r="B2" s="14"/>
      <c r="C2" s="14"/>
      <c r="D2" s="14"/>
      <c r="E2" s="14"/>
      <c r="F2" s="14"/>
      <c r="G2" s="14"/>
      <c r="H2" s="15"/>
      <c r="I2" s="16" t="s">
        <v>42</v>
      </c>
      <c r="J2" s="16"/>
      <c r="K2" s="16"/>
      <c r="L2" s="16"/>
    </row>
    <row r="3" spans="1:12" s="10" customFormat="1" ht="15" customHeigh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39</v>
      </c>
      <c r="H3" s="9" t="s">
        <v>40</v>
      </c>
      <c r="I3" s="9" t="s">
        <v>44</v>
      </c>
      <c r="J3" s="9" t="s">
        <v>45</v>
      </c>
      <c r="K3" s="9" t="s">
        <v>46</v>
      </c>
      <c r="L3" s="9" t="s">
        <v>47</v>
      </c>
    </row>
    <row r="4" spans="1:12" ht="15" customHeight="1">
      <c r="A4" s="17">
        <v>1</v>
      </c>
      <c r="B4" s="4" t="s">
        <v>8</v>
      </c>
      <c r="C4" s="4" t="s">
        <v>21</v>
      </c>
      <c r="D4" s="8" t="s">
        <v>38</v>
      </c>
      <c r="E4" s="4" t="s">
        <v>32</v>
      </c>
      <c r="F4" s="4" t="s">
        <v>9</v>
      </c>
      <c r="G4" s="4">
        <v>5</v>
      </c>
      <c r="H4" s="6">
        <f>VLOOKUP(E4,'[1]DHP INTERNATIONAL'!$C$5:$D$92,2,FALSE)</f>
        <v>63.5</v>
      </c>
      <c r="I4" s="6">
        <f>G4*2</f>
        <v>10</v>
      </c>
      <c r="J4" s="6">
        <f>G4*10</f>
        <v>50</v>
      </c>
      <c r="K4" s="6">
        <v>25</v>
      </c>
      <c r="L4" s="6">
        <f>G4*H4+I4+J4+K4</f>
        <v>402.5</v>
      </c>
    </row>
    <row r="5" spans="1:12" ht="15" customHeight="1">
      <c r="A5" s="17">
        <v>2</v>
      </c>
      <c r="B5" s="4" t="s">
        <v>1</v>
      </c>
      <c r="C5" s="4" t="s">
        <v>17</v>
      </c>
      <c r="D5" s="8" t="s">
        <v>38</v>
      </c>
      <c r="E5" s="4" t="s">
        <v>32</v>
      </c>
      <c r="F5" s="4" t="s">
        <v>2</v>
      </c>
      <c r="G5" s="4">
        <v>2</v>
      </c>
      <c r="H5" s="6">
        <f>VLOOKUP(E5,'[1]DHP INTERNATIONAL'!$C$5:$D$92,2,FALSE)</f>
        <v>63.5</v>
      </c>
      <c r="I5" s="6">
        <f t="shared" ref="I5:I12" si="0">G5*2</f>
        <v>4</v>
      </c>
      <c r="J5" s="6">
        <f t="shared" ref="J5:J12" si="1">G5*10</f>
        <v>20</v>
      </c>
      <c r="K5" s="6">
        <v>25</v>
      </c>
      <c r="L5" s="6">
        <f t="shared" ref="L5:L12" si="2">G5*H5+I5+J5+K5</f>
        <v>176</v>
      </c>
    </row>
    <row r="6" spans="1:12" ht="15" customHeight="1">
      <c r="A6" s="17">
        <v>3</v>
      </c>
      <c r="B6" s="4" t="s">
        <v>3</v>
      </c>
      <c r="C6" s="4" t="s">
        <v>18</v>
      </c>
      <c r="D6" s="8" t="s">
        <v>38</v>
      </c>
      <c r="E6" s="4" t="s">
        <v>33</v>
      </c>
      <c r="F6" s="4" t="s">
        <v>4</v>
      </c>
      <c r="G6" s="4">
        <v>3</v>
      </c>
      <c r="H6" s="6">
        <f>VLOOKUP(E6,'[1]DHP INTERNATIONAL'!$C$5:$D$92,2,FALSE)</f>
        <v>57</v>
      </c>
      <c r="I6" s="6">
        <f t="shared" si="0"/>
        <v>6</v>
      </c>
      <c r="J6" s="6">
        <f t="shared" si="1"/>
        <v>30</v>
      </c>
      <c r="K6" s="6">
        <v>25</v>
      </c>
      <c r="L6" s="6">
        <f t="shared" si="2"/>
        <v>232</v>
      </c>
    </row>
    <row r="7" spans="1:12" ht="15" customHeight="1">
      <c r="A7" s="17">
        <v>4</v>
      </c>
      <c r="B7" s="4" t="s">
        <v>5</v>
      </c>
      <c r="C7" s="4" t="s">
        <v>19</v>
      </c>
      <c r="D7" s="8" t="s">
        <v>38</v>
      </c>
      <c r="E7" s="4" t="s">
        <v>34</v>
      </c>
      <c r="F7" s="4" t="s">
        <v>6</v>
      </c>
      <c r="G7" s="4">
        <v>3</v>
      </c>
      <c r="H7" s="6">
        <f>VLOOKUP(E7,'[1]DHP INTERNATIONAL'!$C$5:$D$92,2,FALSE)</f>
        <v>63.5</v>
      </c>
      <c r="I7" s="6">
        <f t="shared" si="0"/>
        <v>6</v>
      </c>
      <c r="J7" s="6">
        <f t="shared" si="1"/>
        <v>30</v>
      </c>
      <c r="K7" s="6">
        <v>25</v>
      </c>
      <c r="L7" s="6">
        <f t="shared" si="2"/>
        <v>251.5</v>
      </c>
    </row>
    <row r="8" spans="1:12" ht="15" customHeight="1">
      <c r="A8" s="17">
        <v>5</v>
      </c>
      <c r="B8" s="4" t="s">
        <v>5</v>
      </c>
      <c r="C8" s="4" t="s">
        <v>20</v>
      </c>
      <c r="D8" s="8" t="s">
        <v>38</v>
      </c>
      <c r="E8" s="4" t="s">
        <v>35</v>
      </c>
      <c r="F8" s="4" t="s">
        <v>7</v>
      </c>
      <c r="G8" s="4">
        <v>7</v>
      </c>
      <c r="H8" s="6">
        <f>VLOOKUP(E8,'[1]DHP INTERNATIONAL'!$C$5:$D$92,2,FALSE)</f>
        <v>57</v>
      </c>
      <c r="I8" s="6">
        <f t="shared" si="0"/>
        <v>14</v>
      </c>
      <c r="J8" s="6">
        <f t="shared" si="1"/>
        <v>70</v>
      </c>
      <c r="K8" s="6">
        <v>25</v>
      </c>
      <c r="L8" s="6">
        <f t="shared" si="2"/>
        <v>508</v>
      </c>
    </row>
    <row r="9" spans="1:12" ht="15" customHeight="1">
      <c r="A9" s="17">
        <v>6</v>
      </c>
      <c r="B9" s="4" t="s">
        <v>10</v>
      </c>
      <c r="C9" s="4" t="s">
        <v>22</v>
      </c>
      <c r="D9" s="8" t="s">
        <v>38</v>
      </c>
      <c r="E9" s="4" t="s">
        <v>34</v>
      </c>
      <c r="F9" s="4" t="s">
        <v>11</v>
      </c>
      <c r="G9" s="4">
        <v>4</v>
      </c>
      <c r="H9" s="6">
        <f>VLOOKUP(E9,'[1]DHP INTERNATIONAL'!$C$5:$D$92,2,FALSE)</f>
        <v>63.5</v>
      </c>
      <c r="I9" s="6">
        <f t="shared" si="0"/>
        <v>8</v>
      </c>
      <c r="J9" s="6">
        <f t="shared" si="1"/>
        <v>40</v>
      </c>
      <c r="K9" s="6">
        <v>25</v>
      </c>
      <c r="L9" s="6">
        <f t="shared" si="2"/>
        <v>327</v>
      </c>
    </row>
    <row r="10" spans="1:12" ht="15" customHeight="1">
      <c r="A10" s="17">
        <v>7</v>
      </c>
      <c r="B10" s="4" t="s">
        <v>12</v>
      </c>
      <c r="C10" s="4" t="s">
        <v>23</v>
      </c>
      <c r="D10" s="8" t="s">
        <v>38</v>
      </c>
      <c r="E10" s="4" t="s">
        <v>36</v>
      </c>
      <c r="F10" s="4" t="s">
        <v>13</v>
      </c>
      <c r="G10" s="4">
        <v>4</v>
      </c>
      <c r="H10" s="6">
        <f>VLOOKUP(E10,'[1]DHP INTERNATIONAL'!$C$5:$D$92,2,FALSE)</f>
        <v>57</v>
      </c>
      <c r="I10" s="6">
        <f t="shared" si="0"/>
        <v>8</v>
      </c>
      <c r="J10" s="6">
        <f t="shared" si="1"/>
        <v>40</v>
      </c>
      <c r="K10" s="6">
        <v>25</v>
      </c>
      <c r="L10" s="6">
        <f t="shared" si="2"/>
        <v>301</v>
      </c>
    </row>
    <row r="11" spans="1:12" ht="15" customHeight="1">
      <c r="A11" s="17">
        <v>8</v>
      </c>
      <c r="B11" s="4" t="s">
        <v>12</v>
      </c>
      <c r="C11" s="4" t="s">
        <v>24</v>
      </c>
      <c r="D11" s="8" t="s">
        <v>38</v>
      </c>
      <c r="E11" s="4" t="s">
        <v>37</v>
      </c>
      <c r="F11" s="4" t="s">
        <v>14</v>
      </c>
      <c r="G11" s="4">
        <v>6</v>
      </c>
      <c r="H11" s="6">
        <f>VLOOKUP(E11,'[1]DHP INTERNATIONAL'!$C$5:$D$92,2,FALSE)</f>
        <v>63.5</v>
      </c>
      <c r="I11" s="6">
        <f t="shared" si="0"/>
        <v>12</v>
      </c>
      <c r="J11" s="6">
        <f t="shared" si="1"/>
        <v>60</v>
      </c>
      <c r="K11" s="6">
        <v>25</v>
      </c>
      <c r="L11" s="6">
        <f t="shared" si="2"/>
        <v>478</v>
      </c>
    </row>
    <row r="12" spans="1:12" ht="15" customHeight="1">
      <c r="A12" s="17">
        <v>9</v>
      </c>
      <c r="B12" s="4" t="s">
        <v>12</v>
      </c>
      <c r="C12" s="4" t="s">
        <v>25</v>
      </c>
      <c r="D12" s="8" t="s">
        <v>38</v>
      </c>
      <c r="E12" s="4" t="s">
        <v>37</v>
      </c>
      <c r="F12" s="4" t="s">
        <v>15</v>
      </c>
      <c r="G12" s="4">
        <v>1</v>
      </c>
      <c r="H12" s="6">
        <f>VLOOKUP(E12,'[1]DHP INTERNATIONAL'!$C$5:$D$92,2,FALSE)</f>
        <v>63.5</v>
      </c>
      <c r="I12" s="6">
        <f t="shared" si="0"/>
        <v>2</v>
      </c>
      <c r="J12" s="6">
        <f t="shared" si="1"/>
        <v>10</v>
      </c>
      <c r="K12" s="6">
        <v>25</v>
      </c>
      <c r="L12" s="6">
        <f t="shared" si="2"/>
        <v>100.5</v>
      </c>
    </row>
    <row r="13" spans="1:12" s="3" customFormat="1" ht="15" customHeight="1">
      <c r="A13" s="18" t="s">
        <v>41</v>
      </c>
      <c r="B13" s="19"/>
      <c r="C13" s="19"/>
      <c r="D13" s="19"/>
      <c r="E13" s="19"/>
      <c r="F13" s="19"/>
      <c r="G13" s="19"/>
      <c r="H13" s="20"/>
      <c r="I13" s="20"/>
      <c r="J13" s="20"/>
      <c r="K13" s="21"/>
      <c r="L13" s="7">
        <f>ROUND(SUM(L4:L12),0)</f>
        <v>2777</v>
      </c>
    </row>
    <row r="14" spans="1:12" s="3" customFormat="1" ht="30" customHeight="1">
      <c r="A14" s="11" t="s">
        <v>48</v>
      </c>
      <c r="B14" s="11"/>
      <c r="C14" s="11"/>
      <c r="D14" s="11"/>
      <c r="E14" s="11"/>
      <c r="F14" s="11"/>
      <c r="G14" s="11"/>
      <c r="H14" s="12"/>
      <c r="I14" s="12"/>
      <c r="J14" s="12"/>
      <c r="K14" s="12"/>
      <c r="L14" s="12"/>
    </row>
    <row r="15" spans="1:12" s="3" customFormat="1" ht="30" customHeight="1">
      <c r="A15" s="11" t="s">
        <v>16</v>
      </c>
      <c r="B15" s="11"/>
      <c r="C15" s="11"/>
      <c r="D15" s="11"/>
      <c r="E15" s="11"/>
      <c r="F15" s="11"/>
      <c r="G15" s="11"/>
      <c r="H15" s="12"/>
      <c r="I15" s="12"/>
      <c r="J15" s="12"/>
      <c r="K15" s="12"/>
      <c r="L15" s="12"/>
    </row>
    <row r="16" spans="1:12">
      <c r="G16" s="17">
        <f>SUM(G4:G12)</f>
        <v>35</v>
      </c>
    </row>
  </sheetData>
  <sortState ref="B4:L12">
    <sortCondition ref="B3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1" priority="2"/>
    <cfRule type="duplicateValues" dxfId="0" priority="1"/>
  </conditionalFormatting>
  <pageMargins left="0.2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2024-07-18T08:04:45Z</cp:lastPrinted>
  <dcterms:created xsi:type="dcterms:W3CDTF">2024-07-16T11:15:43Z</dcterms:created>
  <dcterms:modified xsi:type="dcterms:W3CDTF">2024-07-18T08:04:47Z</dcterms:modified>
</cp:coreProperties>
</file>