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4"/>
  <c r="L4" s="1"/>
  <c r="I5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G19"/>
  <c r="H5"/>
  <c r="L5" s="1"/>
  <c r="L16" l="1"/>
  <c r="H19"/>
</calcChain>
</file>

<file path=xl/sharedStrings.xml><?xml version="1.0" encoding="utf-8"?>
<sst xmlns="http://schemas.openxmlformats.org/spreadsheetml/2006/main" count="78" uniqueCount="59">
  <si>
    <t>09/8/2025</t>
  </si>
  <si>
    <t>67</t>
  </si>
  <si>
    <t>13/8/2025</t>
  </si>
  <si>
    <t>69</t>
  </si>
  <si>
    <t>70</t>
  </si>
  <si>
    <t>19/8/2025</t>
  </si>
  <si>
    <t>74</t>
  </si>
  <si>
    <t>18/8/2025</t>
  </si>
  <si>
    <t>75</t>
  </si>
  <si>
    <t>20/8/2025</t>
  </si>
  <si>
    <t>73</t>
  </si>
  <si>
    <t>65</t>
  </si>
  <si>
    <t>72</t>
  </si>
  <si>
    <t>21/8/2025</t>
  </si>
  <si>
    <t>71</t>
  </si>
  <si>
    <t>79</t>
  </si>
  <si>
    <t>80</t>
  </si>
  <si>
    <t>25/8/2025</t>
  </si>
  <si>
    <t>81</t>
  </si>
  <si>
    <t>SL</t>
  </si>
  <si>
    <t>DATE</t>
  </si>
  <si>
    <t>LR NO</t>
  </si>
  <si>
    <t>INV NO</t>
  </si>
  <si>
    <t>FROM</t>
  </si>
  <si>
    <t>TO</t>
  </si>
  <si>
    <t>WEIGHT</t>
  </si>
  <si>
    <t>CASE</t>
  </si>
  <si>
    <t>JA/08775</t>
  </si>
  <si>
    <t>JA/09014</t>
  </si>
  <si>
    <t>JA/09015</t>
  </si>
  <si>
    <t>JA/09271</t>
  </si>
  <si>
    <t>JA/09322</t>
  </si>
  <si>
    <t>JA/09324</t>
  </si>
  <si>
    <t>JA/09325</t>
  </si>
  <si>
    <t>JA/09338</t>
  </si>
  <si>
    <t>JA/09361</t>
  </si>
  <si>
    <t>JA/09420</t>
  </si>
  <si>
    <t>JA/09421</t>
  </si>
  <si>
    <t>JA/09735</t>
  </si>
  <si>
    <t>PURI</t>
  </si>
  <si>
    <t>MACHIPADA</t>
  </si>
  <si>
    <t>JAJPUR TOWN</t>
  </si>
  <si>
    <t>BALIAPAL</t>
  </si>
  <si>
    <t>NAYAGARH</t>
  </si>
  <si>
    <t>BANGRIPOSI</t>
  </si>
  <si>
    <t>BALASORE</t>
  </si>
  <si>
    <t>CHANDBALI</t>
  </si>
  <si>
    <t>CTC</t>
  </si>
  <si>
    <t>RATE</t>
  </si>
  <si>
    <t>DD. CH.</t>
  </si>
  <si>
    <t>LR CH.</t>
  </si>
  <si>
    <t>AMOUNT</t>
  </si>
  <si>
    <t>Thanking you for your business.
PRAGATI LOGISTICS</t>
  </si>
  <si>
    <t>INVOICE
PRAGATI LOGISTICS,SAMANTA SAHI KHUNTIA LANE,8984191006
GST No:21AGHPB9356M1Z9</t>
  </si>
  <si>
    <t xml:space="preserve">PARSVA CONSUMER PRODUCTS LLP
Address:JAGATPUR CUTTACK,7977373740
GST No:21AAZFP2937Q1ZD
</t>
  </si>
  <si>
    <t>JASHIPUR</t>
  </si>
  <si>
    <t>Kindly, verify &amp; confirm within 7 days, else GST will be filed by 20th SEPT, 2025. 
GST to be paid by Consignor under Reverse Charge Mechanism(RCM) as per GST.</t>
  </si>
  <si>
    <t>Bill Date : 31/08/2025
Bill NO : 13684
Total Amount : 3368.00                                            BILL TYPRE : TEA</t>
  </si>
  <si>
    <t>(RUPEES THREE THOUSAND THEE HUNDRED SIXTY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</si>
</sst>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409574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  <row r="133">
          <cell r="C133" t="str">
            <v>ADAKATA</v>
          </cell>
          <cell r="D133">
            <v>2.5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.28515625" bestFit="1" customWidth="1"/>
    <col min="9" max="9" width="6" customWidth="1"/>
    <col min="10" max="10" width="7.5703125" bestFit="1" customWidth="1"/>
    <col min="11" max="11" width="6.42578125" bestFit="1" customWidth="1"/>
    <col min="12" max="12" width="9.42578125" bestFit="1" customWidth="1"/>
  </cols>
  <sheetData>
    <row r="1" spans="1:12" s="8" customFormat="1" ht="90" customHeight="1">
      <c r="A1" s="19"/>
      <c r="B1" s="20"/>
      <c r="C1" s="20"/>
      <c r="D1" s="20"/>
      <c r="E1" s="20"/>
      <c r="F1" s="20"/>
      <c r="G1" s="20"/>
      <c r="H1" s="20"/>
      <c r="I1" s="21" t="s">
        <v>53</v>
      </c>
      <c r="J1" s="21"/>
      <c r="K1" s="21"/>
      <c r="L1" s="21"/>
    </row>
    <row r="2" spans="1:12" s="8" customFormat="1" ht="66" customHeight="1">
      <c r="A2" s="19" t="s">
        <v>54</v>
      </c>
      <c r="B2" s="20"/>
      <c r="C2" s="20"/>
      <c r="D2" s="20"/>
      <c r="E2" s="20"/>
      <c r="F2" s="20"/>
      <c r="G2" s="20"/>
      <c r="H2" s="20"/>
      <c r="I2" s="22" t="s">
        <v>57</v>
      </c>
      <c r="J2" s="21"/>
      <c r="K2" s="21"/>
      <c r="L2" s="21"/>
    </row>
    <row r="3" spans="1:12" s="1" customFormat="1">
      <c r="A3" s="3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26</v>
      </c>
      <c r="H3" s="3" t="s">
        <v>25</v>
      </c>
      <c r="I3" s="4" t="s">
        <v>48</v>
      </c>
      <c r="J3" s="4" t="s">
        <v>49</v>
      </c>
      <c r="K3" s="4" t="s">
        <v>50</v>
      </c>
      <c r="L3" s="4" t="s">
        <v>51</v>
      </c>
    </row>
    <row r="4" spans="1:12">
      <c r="A4" s="2">
        <v>1</v>
      </c>
      <c r="B4" s="2" t="s">
        <v>0</v>
      </c>
      <c r="C4" s="2" t="s">
        <v>27</v>
      </c>
      <c r="D4" s="2" t="s">
        <v>1</v>
      </c>
      <c r="E4" s="2" t="s">
        <v>47</v>
      </c>
      <c r="F4" s="2" t="s">
        <v>40</v>
      </c>
      <c r="G4" s="2">
        <v>18</v>
      </c>
      <c r="H4" s="2">
        <v>222</v>
      </c>
      <c r="I4" s="11">
        <v>1.7</v>
      </c>
      <c r="J4" s="10">
        <f>G4*4</f>
        <v>72</v>
      </c>
      <c r="K4" s="10">
        <v>20</v>
      </c>
      <c r="L4" s="10">
        <f>H4*I4+J4+K4</f>
        <v>469.4</v>
      </c>
    </row>
    <row r="5" spans="1:12">
      <c r="A5" s="2">
        <v>2</v>
      </c>
      <c r="B5" s="2" t="s">
        <v>2</v>
      </c>
      <c r="C5" s="2" t="s">
        <v>28</v>
      </c>
      <c r="D5" s="2" t="s">
        <v>3</v>
      </c>
      <c r="E5" s="2" t="s">
        <v>47</v>
      </c>
      <c r="F5" s="2" t="s">
        <v>41</v>
      </c>
      <c r="G5" s="2">
        <v>12</v>
      </c>
      <c r="H5" s="2">
        <f>12*14</f>
        <v>168</v>
      </c>
      <c r="I5" s="10">
        <f>VLOOKUP(F5,'[1]PARAS COMMERCIAL TEA'!$C$4:$D$133,2,FALSE)</f>
        <v>1.4903999999999999</v>
      </c>
      <c r="J5" s="10">
        <f t="shared" ref="J5:J15" si="0">G5*4</f>
        <v>48</v>
      </c>
      <c r="K5" s="10">
        <v>20</v>
      </c>
      <c r="L5" s="10">
        <f t="shared" ref="L5:L15" si="1">H5*I5+J5+K5</f>
        <v>318.38720000000001</v>
      </c>
    </row>
    <row r="6" spans="1:12">
      <c r="A6" s="2">
        <v>3</v>
      </c>
      <c r="B6" s="2" t="s">
        <v>2</v>
      </c>
      <c r="C6" s="2" t="s">
        <v>29</v>
      </c>
      <c r="D6" s="2" t="s">
        <v>4</v>
      </c>
      <c r="E6" s="2" t="s">
        <v>47</v>
      </c>
      <c r="F6" s="2" t="s">
        <v>42</v>
      </c>
      <c r="G6" s="2">
        <v>6</v>
      </c>
      <c r="H6" s="2">
        <v>85</v>
      </c>
      <c r="I6" s="10">
        <f>VLOOKUP(F6,'[1]PARAS COMMERCIAL TEA'!$C$4:$D$133,2,FALSE)</f>
        <v>2.5</v>
      </c>
      <c r="J6" s="10">
        <f t="shared" si="0"/>
        <v>24</v>
      </c>
      <c r="K6" s="10">
        <v>20</v>
      </c>
      <c r="L6" s="10">
        <f t="shared" si="1"/>
        <v>256.5</v>
      </c>
    </row>
    <row r="7" spans="1:12">
      <c r="A7" s="2">
        <v>4</v>
      </c>
      <c r="B7" s="2" t="s">
        <v>7</v>
      </c>
      <c r="C7" s="2" t="s">
        <v>34</v>
      </c>
      <c r="D7" s="2" t="s">
        <v>12</v>
      </c>
      <c r="E7" s="2" t="s">
        <v>47</v>
      </c>
      <c r="F7" s="2" t="s">
        <v>41</v>
      </c>
      <c r="G7" s="2">
        <v>14</v>
      </c>
      <c r="H7" s="2">
        <v>140</v>
      </c>
      <c r="I7" s="10">
        <f>VLOOKUP(F7,'[1]PARAS COMMERCIAL TEA'!$C$4:$D$133,2,FALSE)</f>
        <v>1.4903999999999999</v>
      </c>
      <c r="J7" s="10">
        <f t="shared" si="0"/>
        <v>56</v>
      </c>
      <c r="K7" s="10">
        <v>20</v>
      </c>
      <c r="L7" s="10">
        <f t="shared" si="1"/>
        <v>284.65600000000001</v>
      </c>
    </row>
    <row r="8" spans="1:12">
      <c r="A8" s="2">
        <v>5</v>
      </c>
      <c r="B8" s="2" t="s">
        <v>5</v>
      </c>
      <c r="C8" s="2" t="s">
        <v>30</v>
      </c>
      <c r="D8" s="2" t="s">
        <v>6</v>
      </c>
      <c r="E8" s="2" t="s">
        <v>47</v>
      </c>
      <c r="F8" s="2" t="s">
        <v>43</v>
      </c>
      <c r="G8" s="2">
        <v>6</v>
      </c>
      <c r="H8" s="2">
        <v>62</v>
      </c>
      <c r="I8" s="10">
        <f>VLOOKUP(F8,'[1]PARAS COMMERCIAL TEA'!$C$4:$D$133,2,FALSE)</f>
        <v>1.4903999999999999</v>
      </c>
      <c r="J8" s="10">
        <f t="shared" si="0"/>
        <v>24</v>
      </c>
      <c r="K8" s="10">
        <v>20</v>
      </c>
      <c r="L8" s="10">
        <f t="shared" si="1"/>
        <v>136.40479999999999</v>
      </c>
    </row>
    <row r="9" spans="1:12">
      <c r="A9" s="2">
        <v>6</v>
      </c>
      <c r="B9" s="2" t="s">
        <v>5</v>
      </c>
      <c r="C9" s="2" t="s">
        <v>31</v>
      </c>
      <c r="D9" s="2" t="s">
        <v>8</v>
      </c>
      <c r="E9" s="2" t="s">
        <v>47</v>
      </c>
      <c r="F9" s="2" t="s">
        <v>39</v>
      </c>
      <c r="G9" s="2">
        <v>5</v>
      </c>
      <c r="H9" s="2">
        <v>60</v>
      </c>
      <c r="I9" s="10">
        <f>VLOOKUP(F9,'[1]PARAS COMMERCIAL TEA'!$C$4:$D$133,2,FALSE)</f>
        <v>1.4903999999999999</v>
      </c>
      <c r="J9" s="10">
        <f t="shared" si="0"/>
        <v>20</v>
      </c>
      <c r="K9" s="10">
        <v>20</v>
      </c>
      <c r="L9" s="10">
        <f t="shared" si="1"/>
        <v>129.42399999999998</v>
      </c>
    </row>
    <row r="10" spans="1:12">
      <c r="A10" s="2">
        <v>7</v>
      </c>
      <c r="B10" s="2" t="s">
        <v>5</v>
      </c>
      <c r="C10" s="2" t="s">
        <v>32</v>
      </c>
      <c r="D10" s="2" t="s">
        <v>10</v>
      </c>
      <c r="E10" s="2" t="s">
        <v>47</v>
      </c>
      <c r="F10" s="2" t="s">
        <v>39</v>
      </c>
      <c r="G10" s="2">
        <v>6</v>
      </c>
      <c r="H10" s="2">
        <v>40</v>
      </c>
      <c r="I10" s="10">
        <f>VLOOKUP(F10,'[1]PARAS COMMERCIAL TEA'!$C$4:$D$133,2,FALSE)</f>
        <v>1.4903999999999999</v>
      </c>
      <c r="J10" s="10">
        <f t="shared" si="0"/>
        <v>24</v>
      </c>
      <c r="K10" s="10">
        <v>20</v>
      </c>
      <c r="L10" s="10">
        <f>50*I10+J10+K10</f>
        <v>118.52</v>
      </c>
    </row>
    <row r="11" spans="1:12">
      <c r="A11" s="2">
        <v>8</v>
      </c>
      <c r="B11" s="2" t="s">
        <v>5</v>
      </c>
      <c r="C11" s="2" t="s">
        <v>33</v>
      </c>
      <c r="D11" s="2" t="s">
        <v>11</v>
      </c>
      <c r="E11" s="2" t="s">
        <v>47</v>
      </c>
      <c r="F11" s="2" t="s">
        <v>39</v>
      </c>
      <c r="G11" s="2">
        <v>12</v>
      </c>
      <c r="H11" s="2">
        <v>162</v>
      </c>
      <c r="I11" s="10">
        <f>VLOOKUP(F11,'[1]PARAS COMMERCIAL TEA'!$C$4:$D$133,2,FALSE)</f>
        <v>1.4903999999999999</v>
      </c>
      <c r="J11" s="10">
        <f t="shared" si="0"/>
        <v>48</v>
      </c>
      <c r="K11" s="10">
        <v>20</v>
      </c>
      <c r="L11" s="10">
        <f t="shared" si="1"/>
        <v>309.44479999999999</v>
      </c>
    </row>
    <row r="12" spans="1:12">
      <c r="A12" s="2">
        <v>9</v>
      </c>
      <c r="B12" s="2" t="s">
        <v>9</v>
      </c>
      <c r="C12" s="2" t="s">
        <v>35</v>
      </c>
      <c r="D12" s="2" t="s">
        <v>14</v>
      </c>
      <c r="E12" s="2" t="s">
        <v>47</v>
      </c>
      <c r="F12" s="2" t="s">
        <v>44</v>
      </c>
      <c r="G12" s="2">
        <v>15</v>
      </c>
      <c r="H12" s="2">
        <v>158</v>
      </c>
      <c r="I12" s="10">
        <f>VLOOKUP(F12,'[1]PARAS COMMERCIAL TEA'!$C$4:$D$133,2,FALSE)</f>
        <v>3.56</v>
      </c>
      <c r="J12" s="10">
        <f t="shared" si="0"/>
        <v>60</v>
      </c>
      <c r="K12" s="10">
        <v>20</v>
      </c>
      <c r="L12" s="10">
        <f t="shared" si="1"/>
        <v>642.48</v>
      </c>
    </row>
    <row r="13" spans="1:12">
      <c r="A13" s="2">
        <v>10</v>
      </c>
      <c r="B13" s="2" t="s">
        <v>13</v>
      </c>
      <c r="C13" s="2" t="s">
        <v>36</v>
      </c>
      <c r="D13" s="2" t="s">
        <v>15</v>
      </c>
      <c r="E13" s="2" t="s">
        <v>47</v>
      </c>
      <c r="F13" s="2" t="s">
        <v>45</v>
      </c>
      <c r="G13" s="2">
        <v>7</v>
      </c>
      <c r="H13" s="2">
        <v>161.52000000000001</v>
      </c>
      <c r="I13" s="10">
        <f>VLOOKUP(F13,'[1]PARAS COMMERCIAL TEA'!$C$4:$D$133,2,FALSE)</f>
        <v>1.57</v>
      </c>
      <c r="J13" s="10">
        <f t="shared" si="0"/>
        <v>28</v>
      </c>
      <c r="K13" s="10">
        <v>20</v>
      </c>
      <c r="L13" s="10">
        <f t="shared" si="1"/>
        <v>301.58640000000003</v>
      </c>
    </row>
    <row r="14" spans="1:12">
      <c r="A14" s="2">
        <v>11</v>
      </c>
      <c r="B14" s="2" t="s">
        <v>13</v>
      </c>
      <c r="C14" s="2" t="s">
        <v>37</v>
      </c>
      <c r="D14" s="2" t="s">
        <v>16</v>
      </c>
      <c r="E14" s="2" t="s">
        <v>47</v>
      </c>
      <c r="F14" s="9" t="s">
        <v>55</v>
      </c>
      <c r="G14" s="2">
        <v>5</v>
      </c>
      <c r="H14" s="2">
        <v>56</v>
      </c>
      <c r="I14" s="10">
        <f>VLOOKUP(F14,'[1]PARAS COMMERCIAL TEA'!$C$4:$D$133,2,FALSE)</f>
        <v>2.97</v>
      </c>
      <c r="J14" s="10">
        <f t="shared" si="0"/>
        <v>20</v>
      </c>
      <c r="K14" s="10">
        <v>20</v>
      </c>
      <c r="L14" s="10">
        <f t="shared" si="1"/>
        <v>206.32000000000002</v>
      </c>
    </row>
    <row r="15" spans="1:12">
      <c r="A15" s="2">
        <v>12</v>
      </c>
      <c r="B15" s="2" t="s">
        <v>17</v>
      </c>
      <c r="C15" s="2" t="s">
        <v>38</v>
      </c>
      <c r="D15" s="2" t="s">
        <v>18</v>
      </c>
      <c r="E15" s="2" t="s">
        <v>47</v>
      </c>
      <c r="F15" s="2" t="s">
        <v>46</v>
      </c>
      <c r="G15" s="2">
        <v>9</v>
      </c>
      <c r="H15" s="2">
        <v>108</v>
      </c>
      <c r="I15" s="10">
        <f>VLOOKUP(F15,'[1]PARAS COMMERCIAL TEA'!$C$4:$D$133,2,FALSE)</f>
        <v>1.29</v>
      </c>
      <c r="J15" s="10">
        <f t="shared" si="0"/>
        <v>36</v>
      </c>
      <c r="K15" s="10">
        <v>20</v>
      </c>
      <c r="L15" s="10">
        <f t="shared" si="1"/>
        <v>195.32</v>
      </c>
    </row>
    <row r="16" spans="1:12" s="6" customFormat="1">
      <c r="A16" s="12" t="s">
        <v>58</v>
      </c>
      <c r="B16" s="13"/>
      <c r="C16" s="13"/>
      <c r="D16" s="13"/>
      <c r="E16" s="13"/>
      <c r="F16" s="13"/>
      <c r="G16" s="13"/>
      <c r="H16" s="13"/>
      <c r="I16" s="14"/>
      <c r="J16" s="14"/>
      <c r="K16" s="15"/>
      <c r="L16" s="5">
        <f>ROUND(SUM(L4:L15),0)</f>
        <v>3368</v>
      </c>
    </row>
    <row r="17" spans="1:12" s="6" customFormat="1" ht="30" customHeight="1">
      <c r="A17" s="16" t="s">
        <v>56</v>
      </c>
      <c r="B17" s="17"/>
      <c r="C17" s="17"/>
      <c r="D17" s="17"/>
      <c r="E17" s="17"/>
      <c r="F17" s="17"/>
      <c r="G17" s="17"/>
      <c r="H17" s="17"/>
      <c r="I17" s="18"/>
      <c r="J17" s="18"/>
      <c r="K17" s="18"/>
      <c r="L17" s="18"/>
    </row>
    <row r="18" spans="1:12" s="6" customFormat="1" ht="30" customHeight="1">
      <c r="A18" s="17" t="s">
        <v>52</v>
      </c>
      <c r="B18" s="17"/>
      <c r="C18" s="17"/>
      <c r="D18" s="17"/>
      <c r="E18" s="17"/>
      <c r="F18" s="17"/>
      <c r="G18" s="17"/>
      <c r="H18" s="17"/>
      <c r="I18" s="18"/>
      <c r="J18" s="18"/>
      <c r="K18" s="18"/>
      <c r="L18" s="18"/>
    </row>
    <row r="19" spans="1:12">
      <c r="G19" s="7">
        <f>SUM(G4:G15)</f>
        <v>115</v>
      </c>
      <c r="H19" s="7">
        <f>SUM(H4:H15)</f>
        <v>1422.52</v>
      </c>
    </row>
  </sheetData>
  <sortState ref="B2:I13">
    <sortCondition ref="B2"/>
  </sortState>
  <mergeCells count="7">
    <mergeCell ref="A16:K16"/>
    <mergeCell ref="A17:L17"/>
    <mergeCell ref="A18:L18"/>
    <mergeCell ref="A1:H1"/>
    <mergeCell ref="I1:L1"/>
    <mergeCell ref="A2:H2"/>
    <mergeCell ref="I2:L2"/>
  </mergeCells>
  <pageMargins left="0.4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2025-09-13T09:59:38Z</cp:lastPrinted>
  <dcterms:created xsi:type="dcterms:W3CDTF">2025-09-07T05:04:58Z</dcterms:created>
  <dcterms:modified xsi:type="dcterms:W3CDTF">2025-09-13T09:59:42Z</dcterms:modified>
</cp:coreProperties>
</file>