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J19"/>
  <c r="I19"/>
  <c r="H19"/>
  <c r="L19" s="1"/>
  <c r="J18"/>
  <c r="I18"/>
  <c r="H18"/>
  <c r="L18" s="1"/>
  <c r="J17"/>
  <c r="I17"/>
  <c r="H17"/>
  <c r="J16"/>
  <c r="I16"/>
  <c r="H16"/>
  <c r="L16" s="1"/>
  <c r="J15"/>
  <c r="I15"/>
  <c r="H15"/>
  <c r="J14"/>
  <c r="I14"/>
  <c r="H14"/>
  <c r="L14" s="1"/>
  <c r="J13"/>
  <c r="I13"/>
  <c r="L13" s="1"/>
  <c r="H13"/>
  <c r="J12"/>
  <c r="I12"/>
  <c r="H12"/>
  <c r="L12" s="1"/>
  <c r="J11"/>
  <c r="I11"/>
  <c r="L11" s="1"/>
  <c r="H11"/>
  <c r="J10"/>
  <c r="I10"/>
  <c r="H10"/>
  <c r="L10" s="1"/>
  <c r="J9"/>
  <c r="I9"/>
  <c r="L9" s="1"/>
  <c r="H9"/>
  <c r="J8"/>
  <c r="I8"/>
  <c r="H8"/>
  <c r="L8" s="1"/>
  <c r="J7"/>
  <c r="I7"/>
  <c r="L7" s="1"/>
  <c r="H7"/>
  <c r="J6"/>
  <c r="I6"/>
  <c r="H6"/>
  <c r="L6" s="1"/>
  <c r="J5"/>
  <c r="I5"/>
  <c r="L5" s="1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J4"/>
  <c r="I4"/>
  <c r="H4"/>
  <c r="L15" l="1"/>
  <c r="L17"/>
  <c r="L4"/>
  <c r="L20" s="1"/>
</calcChain>
</file>

<file path=xl/sharedStrings.xml><?xml version="1.0" encoding="utf-8"?>
<sst xmlns="http://schemas.openxmlformats.org/spreadsheetml/2006/main" count="115" uniqueCount="72">
  <si>
    <t>PHENYLE</t>
  </si>
  <si>
    <t>AGARBATTI</t>
  </si>
  <si>
    <t>DATE</t>
  </si>
  <si>
    <t>BHUBANESWAR</t>
  </si>
  <si>
    <t>NIMAPARA</t>
  </si>
  <si>
    <t>JALESWAR</t>
  </si>
  <si>
    <t>BOUDH</t>
  </si>
  <si>
    <t>SORO</t>
  </si>
  <si>
    <t>KOTPAD</t>
  </si>
  <si>
    <t>BALASORE</t>
  </si>
  <si>
    <t>BASUDEVPUR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</si>
  <si>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</si>
  <si>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</si>
  <si>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</si>
  <si>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</si>
  <si>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</si>
  <si>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</si>
  <si>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</si>
  <si>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</si>
  <si>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</si>
  <si>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</si>
  <si>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</si>
  <si>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</si>
  <si>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Kindly, verify &amp; confirm within 7 days, else GST will be filed by 20th APRIL, 2025. 
GST to be paid by Consignor under Reverse Charge Mechanism(RCM) as per GST.</t>
  </si>
  <si>
    <t>SL.</t>
  </si>
  <si>
    <t>LR NO.</t>
  </si>
  <si>
    <t>INV.NO.</t>
  </si>
  <si>
    <t>DESTINATION</t>
  </si>
  <si>
    <t>02/5/2025</t>
  </si>
  <si>
    <t>PL/DO/02125</t>
  </si>
  <si>
    <t>54</t>
  </si>
  <si>
    <t>BANKI</t>
  </si>
  <si>
    <t>03/5/2025</t>
  </si>
  <si>
    <t>PL/MA/01211</t>
  </si>
  <si>
    <t>055</t>
  </si>
  <si>
    <t>05/5/2025</t>
  </si>
  <si>
    <t>PL/DO/02330</t>
  </si>
  <si>
    <t>60</t>
  </si>
  <si>
    <t>PL/MA/01240</t>
  </si>
  <si>
    <t>061</t>
  </si>
  <si>
    <t>SCRUBER</t>
  </si>
  <si>
    <t>09/5/2025</t>
  </si>
  <si>
    <t>PL/DO/02397</t>
  </si>
  <si>
    <t>58</t>
  </si>
  <si>
    <t>PL/DO/02420</t>
  </si>
  <si>
    <t>66</t>
  </si>
  <si>
    <t>19/5/2025</t>
  </si>
  <si>
    <t>PL/DO/02915</t>
  </si>
  <si>
    <t>76</t>
  </si>
  <si>
    <t>20/5/2025</t>
  </si>
  <si>
    <t>PL/MA/01724</t>
  </si>
  <si>
    <t>085</t>
  </si>
  <si>
    <t>22/5/2025</t>
  </si>
  <si>
    <t>PL/DO/03154</t>
  </si>
  <si>
    <t>86</t>
  </si>
  <si>
    <t>PL/MA/01788</t>
  </si>
  <si>
    <t>093</t>
  </si>
  <si>
    <t>24/5/2025</t>
  </si>
  <si>
    <t>PL/MA/01894</t>
  </si>
  <si>
    <t>095</t>
  </si>
  <si>
    <t>28/5/2025</t>
  </si>
  <si>
    <t>PL/DO/03425</t>
  </si>
  <si>
    <t>109</t>
  </si>
  <si>
    <t>29/5/2025</t>
  </si>
  <si>
    <t>PL/MA/02006</t>
  </si>
  <si>
    <t>116</t>
  </si>
  <si>
    <t>PL/MA/02007</t>
  </si>
  <si>
    <t>105</t>
  </si>
  <si>
    <t>PL/MA/02008</t>
  </si>
  <si>
    <t>108</t>
  </si>
  <si>
    <t>(RUPEES TWENTY THREE THOUSAND SIX HUNDRED FORTY TWO ONLY)</t>
  </si>
  <si>
    <t>Bill Date: 31/05/2025
Bill NO : 6772
Total Amount: 23642.00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</si>
</sst>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66676</xdr:rowOff>
    </xdr:from>
    <xdr:to>
      <xdr:col>7</xdr:col>
      <xdr:colOff>47624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66676"/>
          <a:ext cx="4095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  <cell r="F2" t="str">
            <v>DD.CH.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  <cell r="F3">
            <v>10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  <cell r="F4">
            <v>10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  <cell r="F5">
            <v>10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  <cell r="F7">
            <v>10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  <cell r="F8">
            <v>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  <cell r="F11">
            <v>10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  <cell r="F13">
            <v>10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  <cell r="F14">
            <v>10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  <cell r="F15">
            <v>10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  <cell r="F16">
            <v>10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  <cell r="F17">
            <v>10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  <cell r="F18">
            <v>10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  <cell r="F20">
            <v>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  <cell r="F23">
            <v>10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  <cell r="F24">
            <v>10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  <cell r="F25">
            <v>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  <cell r="F27">
            <v>10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  <cell r="F29">
            <v>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  <cell r="F32">
            <v>10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  <cell r="F34">
            <v>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  <cell r="F41">
            <v>10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  <cell r="F44">
            <v>10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  <cell r="F45">
            <v>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  <cell r="F48">
            <v>10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  <cell r="F51">
            <v>10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  <cell r="F52">
            <v>10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  <cell r="F54">
            <v>10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  <cell r="F55">
            <v>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  <cell r="F56">
            <v>10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  <cell r="F62">
            <v>10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  <cell r="F63">
            <v>10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  <cell r="F65">
            <v>10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  <cell r="F68">
            <v>10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  <cell r="F69">
            <v>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  <cell r="F70">
            <v>10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  <cell r="F71">
            <v>10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  <cell r="F72">
            <v>10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  <cell r="F73">
            <v>10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  <cell r="F74">
            <v>10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  <cell r="F76">
            <v>10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  <cell r="F77">
            <v>10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  <cell r="F78">
            <v>10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  <cell r="F79">
            <v>10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  <cell r="F80">
            <v>10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  <cell r="F82">
            <v>10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  <cell r="F83">
            <v>10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  <cell r="F84">
            <v>10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  <cell r="F86">
            <v>10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  <cell r="F87">
            <v>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  <cell r="F88">
            <v>10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  <cell r="F89">
            <v>10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  <cell r="F90">
            <v>10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  <cell r="F91">
            <v>10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workbookViewId="0">
      <selection activeCell="Y6" sqref="X6:Y9"/>
    </sheetView>
  </sheetViews>
  <sheetFormatPr defaultRowHeight="15"/>
  <cols>
    <col min="1" max="1" width="3" bestFit="1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20</v>
      </c>
      <c r="J1" s="19"/>
      <c r="K1" s="19"/>
      <c r="L1" s="19"/>
    </row>
    <row r="2" spans="1:13" s="1" customFormat="1" ht="78.75" customHeight="1">
      <c r="A2" s="20" t="s">
        <v>21</v>
      </c>
      <c r="B2" s="21"/>
      <c r="C2" s="21"/>
      <c r="D2" s="21"/>
      <c r="E2" s="21"/>
      <c r="F2" s="21"/>
      <c r="G2" s="21"/>
      <c r="H2" s="22"/>
      <c r="I2" s="23" t="s">
        <v>71</v>
      </c>
      <c r="J2" s="19"/>
      <c r="K2" s="19"/>
      <c r="L2" s="19"/>
    </row>
    <row r="3" spans="1:13">
      <c r="A3" s="3" t="s">
        <v>24</v>
      </c>
      <c r="B3" s="3" t="s">
        <v>2</v>
      </c>
      <c r="C3" s="3" t="s">
        <v>25</v>
      </c>
      <c r="D3" s="3" t="s">
        <v>26</v>
      </c>
      <c r="E3" s="3" t="s">
        <v>12</v>
      </c>
      <c r="F3" s="3" t="s">
        <v>27</v>
      </c>
      <c r="G3" s="3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  <c r="M3" s="3" t="s">
        <v>13</v>
      </c>
    </row>
    <row r="4" spans="1:13">
      <c r="A4" s="9">
        <v>1</v>
      </c>
      <c r="B4" s="2" t="s">
        <v>28</v>
      </c>
      <c r="C4" s="2" t="s">
        <v>29</v>
      </c>
      <c r="D4" s="2" t="s">
        <v>30</v>
      </c>
      <c r="E4" s="10" t="s">
        <v>11</v>
      </c>
      <c r="F4" s="2" t="s">
        <v>31</v>
      </c>
      <c r="G4" s="2">
        <v>1</v>
      </c>
      <c r="H4" s="4">
        <f>VLOOKUP(F4,'[1]DHP INTER'!$B$2:$D$104,3,FALSE)</f>
        <v>55</v>
      </c>
      <c r="I4" s="4">
        <f t="shared" ref="I4:I19" si="0">G4*2</f>
        <v>2</v>
      </c>
      <c r="J4" s="4">
        <f>VLOOKUP(F4,'[1]DHP INTER'!$B$2:$F$93,5,FALSE)*G4</f>
        <v>0</v>
      </c>
      <c r="K4" s="4">
        <v>25</v>
      </c>
      <c r="L4" s="4">
        <f t="shared" ref="L4:L19" si="1">G4*H4+I4+J4+K4</f>
        <v>82</v>
      </c>
      <c r="M4" s="2" t="s">
        <v>1</v>
      </c>
    </row>
    <row r="5" spans="1:13">
      <c r="A5" s="9">
        <f>A4+1</f>
        <v>2</v>
      </c>
      <c r="B5" s="2" t="s">
        <v>28</v>
      </c>
      <c r="C5" s="2" t="s">
        <v>29</v>
      </c>
      <c r="D5" s="2" t="s">
        <v>30</v>
      </c>
      <c r="E5" s="10" t="s">
        <v>11</v>
      </c>
      <c r="F5" s="2" t="s">
        <v>31</v>
      </c>
      <c r="G5" s="2">
        <v>16</v>
      </c>
      <c r="H5" s="4">
        <f>VLOOKUP(F5,'[1]DHP INTER'!$B$2:$C$94,2,FALSE)</f>
        <v>45</v>
      </c>
      <c r="I5" s="4">
        <f t="shared" si="0"/>
        <v>32</v>
      </c>
      <c r="J5" s="4">
        <f>VLOOKUP(F5,'[1]DHP INTER'!$B$2:$F$93,5,FALSE)*G5</f>
        <v>0</v>
      </c>
      <c r="K5" s="4">
        <v>25</v>
      </c>
      <c r="L5" s="4">
        <f t="shared" si="1"/>
        <v>777</v>
      </c>
      <c r="M5" s="2" t="s">
        <v>0</v>
      </c>
    </row>
    <row r="6" spans="1:13">
      <c r="A6" s="9">
        <f t="shared" ref="A6:A19" si="2">A5+1</f>
        <v>3</v>
      </c>
      <c r="B6" s="2" t="s">
        <v>32</v>
      </c>
      <c r="C6" s="2" t="s">
        <v>33</v>
      </c>
      <c r="D6" s="2" t="s">
        <v>34</v>
      </c>
      <c r="E6" s="10" t="s">
        <v>11</v>
      </c>
      <c r="F6" s="2" t="s">
        <v>6</v>
      </c>
      <c r="G6" s="2">
        <v>14</v>
      </c>
      <c r="H6" s="4">
        <f>VLOOKUP(F6,'[1]DHP INTER'!$B$2:$C$94,2,FALSE)</f>
        <v>100</v>
      </c>
      <c r="I6" s="4">
        <f t="shared" si="0"/>
        <v>28</v>
      </c>
      <c r="J6" s="4">
        <f>VLOOKUP(F6,'[1]DHP INTER'!$B$2:$F$93,5,FALSE)*G6</f>
        <v>140</v>
      </c>
      <c r="K6" s="4">
        <v>25</v>
      </c>
      <c r="L6" s="4">
        <f t="shared" si="1"/>
        <v>1593</v>
      </c>
      <c r="M6" s="2" t="s">
        <v>0</v>
      </c>
    </row>
    <row r="7" spans="1:13">
      <c r="A7" s="9">
        <f t="shared" si="2"/>
        <v>4</v>
      </c>
      <c r="B7" s="2" t="s">
        <v>35</v>
      </c>
      <c r="C7" s="2" t="s">
        <v>36</v>
      </c>
      <c r="D7" s="2" t="s">
        <v>37</v>
      </c>
      <c r="E7" s="10" t="s">
        <v>11</v>
      </c>
      <c r="F7" s="2" t="s">
        <v>4</v>
      </c>
      <c r="G7" s="2">
        <v>4</v>
      </c>
      <c r="H7" s="4">
        <f>VLOOKUP(F7,'[1]DHP INTER'!$B$2:$C$94,2,FALSE)</f>
        <v>45</v>
      </c>
      <c r="I7" s="4">
        <f t="shared" si="0"/>
        <v>8</v>
      </c>
      <c r="J7" s="4">
        <f>VLOOKUP(F7,'[1]DHP INTER'!$B$2:$F$93,5,FALSE)*G7</f>
        <v>0</v>
      </c>
      <c r="K7" s="4">
        <v>25</v>
      </c>
      <c r="L7" s="4">
        <f t="shared" si="1"/>
        <v>213</v>
      </c>
      <c r="M7" s="2" t="s">
        <v>0</v>
      </c>
    </row>
    <row r="8" spans="1:13">
      <c r="A8" s="9">
        <f t="shared" si="2"/>
        <v>5</v>
      </c>
      <c r="B8" s="2" t="s">
        <v>35</v>
      </c>
      <c r="C8" s="2" t="s">
        <v>38</v>
      </c>
      <c r="D8" s="2" t="s">
        <v>39</v>
      </c>
      <c r="E8" s="10" t="s">
        <v>11</v>
      </c>
      <c r="F8" s="2" t="s">
        <v>10</v>
      </c>
      <c r="G8" s="2">
        <v>7</v>
      </c>
      <c r="H8" s="4">
        <f>VLOOKUP(F8,'[1]DHP INTER'!$B$2:$E$94,4,FALSE)</f>
        <v>115</v>
      </c>
      <c r="I8" s="4">
        <f t="shared" si="0"/>
        <v>14</v>
      </c>
      <c r="J8" s="4">
        <f>VLOOKUP(F8,'[1]DHP INTER'!$B$2:$F$93,5,FALSE)*G8</f>
        <v>70</v>
      </c>
      <c r="K8" s="4">
        <v>25</v>
      </c>
      <c r="L8" s="4">
        <f t="shared" si="1"/>
        <v>914</v>
      </c>
      <c r="M8" s="2" t="s">
        <v>40</v>
      </c>
    </row>
    <row r="9" spans="1:13">
      <c r="A9" s="9">
        <f t="shared" si="2"/>
        <v>6</v>
      </c>
      <c r="B9" s="2" t="s">
        <v>41</v>
      </c>
      <c r="C9" s="2" t="s">
        <v>42</v>
      </c>
      <c r="D9" s="2" t="s">
        <v>43</v>
      </c>
      <c r="E9" s="10" t="s">
        <v>11</v>
      </c>
      <c r="F9" s="2" t="s">
        <v>3</v>
      </c>
      <c r="G9" s="2">
        <v>17</v>
      </c>
      <c r="H9" s="4">
        <f>VLOOKUP(F9,'[1]DHP INTER'!$B$2:$C$94,2,FALSE)</f>
        <v>45</v>
      </c>
      <c r="I9" s="4">
        <f t="shared" si="0"/>
        <v>34</v>
      </c>
      <c r="J9" s="4">
        <f>VLOOKUP(F9,'[1]DHP INTER'!$B$2:$F$93,5,FALSE)*G9</f>
        <v>0</v>
      </c>
      <c r="K9" s="4">
        <v>25</v>
      </c>
      <c r="L9" s="4">
        <f t="shared" si="1"/>
        <v>824</v>
      </c>
      <c r="M9" s="2" t="s">
        <v>0</v>
      </c>
    </row>
    <row r="10" spans="1:13">
      <c r="A10" s="9">
        <f t="shared" si="2"/>
        <v>7</v>
      </c>
      <c r="B10" s="2" t="s">
        <v>41</v>
      </c>
      <c r="C10" s="2" t="s">
        <v>44</v>
      </c>
      <c r="D10" s="2" t="s">
        <v>45</v>
      </c>
      <c r="E10" s="10" t="s">
        <v>11</v>
      </c>
      <c r="F10" s="2" t="s">
        <v>3</v>
      </c>
      <c r="G10" s="2">
        <v>15</v>
      </c>
      <c r="H10" s="4">
        <f>VLOOKUP(F10,'[1]DHP INTER'!$B$2:$C$94,2,FALSE)</f>
        <v>45</v>
      </c>
      <c r="I10" s="4">
        <f t="shared" si="0"/>
        <v>30</v>
      </c>
      <c r="J10" s="4">
        <f>VLOOKUP(F10,'[1]DHP INTER'!$B$2:$F$93,5,FALSE)*G10</f>
        <v>0</v>
      </c>
      <c r="K10" s="4">
        <v>25</v>
      </c>
      <c r="L10" s="4">
        <f t="shared" si="1"/>
        <v>730</v>
      </c>
      <c r="M10" s="2" t="s">
        <v>0</v>
      </c>
    </row>
    <row r="11" spans="1:13">
      <c r="A11" s="9">
        <f t="shared" si="2"/>
        <v>8</v>
      </c>
      <c r="B11" s="2" t="s">
        <v>46</v>
      </c>
      <c r="C11" s="2" t="s">
        <v>47</v>
      </c>
      <c r="D11" s="2" t="s">
        <v>48</v>
      </c>
      <c r="E11" s="10" t="s">
        <v>11</v>
      </c>
      <c r="F11" s="2" t="s">
        <v>31</v>
      </c>
      <c r="G11" s="2">
        <v>23</v>
      </c>
      <c r="H11" s="4">
        <f>VLOOKUP(F11,'[1]DHP INTER'!$B$2:$C$94,2,FALSE)</f>
        <v>45</v>
      </c>
      <c r="I11" s="4">
        <f t="shared" si="0"/>
        <v>46</v>
      </c>
      <c r="J11" s="4">
        <f>VLOOKUP(F11,'[1]DHP INTER'!$B$2:$F$93,5,FALSE)*G11</f>
        <v>0</v>
      </c>
      <c r="K11" s="4">
        <v>25</v>
      </c>
      <c r="L11" s="4">
        <f t="shared" si="1"/>
        <v>1106</v>
      </c>
      <c r="M11" s="2" t="s">
        <v>0</v>
      </c>
    </row>
    <row r="12" spans="1:13">
      <c r="A12" s="9">
        <f t="shared" si="2"/>
        <v>9</v>
      </c>
      <c r="B12" s="2" t="s">
        <v>49</v>
      </c>
      <c r="C12" s="2" t="s">
        <v>50</v>
      </c>
      <c r="D12" s="2" t="s">
        <v>51</v>
      </c>
      <c r="E12" s="10" t="s">
        <v>11</v>
      </c>
      <c r="F12" s="2" t="s">
        <v>7</v>
      </c>
      <c r="G12" s="2">
        <v>20</v>
      </c>
      <c r="H12" s="4">
        <f>VLOOKUP(F12,'[1]DHP INTER'!$B$2:$E$94,4,FALSE)</f>
        <v>95</v>
      </c>
      <c r="I12" s="4">
        <f t="shared" si="0"/>
        <v>40</v>
      </c>
      <c r="J12" s="4">
        <f>VLOOKUP(F12,'[1]DHP INTER'!$B$2:$F$93,5,FALSE)*G12</f>
        <v>200</v>
      </c>
      <c r="K12" s="4">
        <v>25</v>
      </c>
      <c r="L12" s="4">
        <f t="shared" si="1"/>
        <v>2165</v>
      </c>
      <c r="M12" s="2" t="s">
        <v>40</v>
      </c>
    </row>
    <row r="13" spans="1:13">
      <c r="A13" s="9">
        <f t="shared" si="2"/>
        <v>10</v>
      </c>
      <c r="B13" s="2" t="s">
        <v>52</v>
      </c>
      <c r="C13" s="2" t="s">
        <v>53</v>
      </c>
      <c r="D13" s="2" t="s">
        <v>54</v>
      </c>
      <c r="E13" s="10" t="s">
        <v>11</v>
      </c>
      <c r="F13" s="2" t="s">
        <v>31</v>
      </c>
      <c r="G13" s="2">
        <v>2</v>
      </c>
      <c r="H13" s="4">
        <f>VLOOKUP(F13,'[1]DHP INTER'!$B$2:$C$94,2,FALSE)</f>
        <v>45</v>
      </c>
      <c r="I13" s="4">
        <f t="shared" si="0"/>
        <v>4</v>
      </c>
      <c r="J13" s="4">
        <f>VLOOKUP(F13,'[1]DHP INTER'!$B$2:$F$93,5,FALSE)*G13</f>
        <v>0</v>
      </c>
      <c r="K13" s="4">
        <v>25</v>
      </c>
      <c r="L13" s="4">
        <f t="shared" si="1"/>
        <v>119</v>
      </c>
      <c r="M13" s="2" t="s">
        <v>0</v>
      </c>
    </row>
    <row r="14" spans="1:13">
      <c r="A14" s="9">
        <f t="shared" si="2"/>
        <v>11</v>
      </c>
      <c r="B14" s="2" t="s">
        <v>52</v>
      </c>
      <c r="C14" s="2" t="s">
        <v>55</v>
      </c>
      <c r="D14" s="2" t="s">
        <v>56</v>
      </c>
      <c r="E14" s="10" t="s">
        <v>11</v>
      </c>
      <c r="F14" s="2" t="s">
        <v>5</v>
      </c>
      <c r="G14" s="2">
        <v>19</v>
      </c>
      <c r="H14" s="4">
        <f>VLOOKUP(F14,'[1]DHP INTER'!$B$2:$E$94,4,FALSE)</f>
        <v>115</v>
      </c>
      <c r="I14" s="4">
        <f t="shared" si="0"/>
        <v>38</v>
      </c>
      <c r="J14" s="4">
        <f>VLOOKUP(F14,'[1]DHP INTER'!$B$2:$F$93,5,FALSE)*G14</f>
        <v>190</v>
      </c>
      <c r="K14" s="4">
        <v>25</v>
      </c>
      <c r="L14" s="4">
        <f t="shared" si="1"/>
        <v>2438</v>
      </c>
      <c r="M14" s="2" t="s">
        <v>40</v>
      </c>
    </row>
    <row r="15" spans="1:13">
      <c r="A15" s="9">
        <f t="shared" si="2"/>
        <v>12</v>
      </c>
      <c r="B15" s="2" t="s">
        <v>57</v>
      </c>
      <c r="C15" s="2" t="s">
        <v>58</v>
      </c>
      <c r="D15" s="2" t="s">
        <v>59</v>
      </c>
      <c r="E15" s="10" t="s">
        <v>11</v>
      </c>
      <c r="F15" s="2" t="s">
        <v>9</v>
      </c>
      <c r="G15" s="2">
        <v>6</v>
      </c>
      <c r="H15" s="4">
        <f>VLOOKUP(F15,'[1]DHP INTER'!$B$2:$C$94,2,FALSE)</f>
        <v>70</v>
      </c>
      <c r="I15" s="4">
        <f t="shared" si="0"/>
        <v>12</v>
      </c>
      <c r="J15" s="4">
        <f>VLOOKUP(F15,'[1]DHP INTER'!$B$2:$F$93,5,FALSE)*G15</f>
        <v>60</v>
      </c>
      <c r="K15" s="4">
        <v>25</v>
      </c>
      <c r="L15" s="4">
        <f t="shared" si="1"/>
        <v>517</v>
      </c>
      <c r="M15" s="2" t="s">
        <v>0</v>
      </c>
    </row>
    <row r="16" spans="1:13">
      <c r="A16" s="9">
        <f t="shared" si="2"/>
        <v>13</v>
      </c>
      <c r="B16" s="2" t="s">
        <v>60</v>
      </c>
      <c r="C16" s="2" t="s">
        <v>61</v>
      </c>
      <c r="D16" s="2" t="s">
        <v>62</v>
      </c>
      <c r="E16" s="10" t="s">
        <v>11</v>
      </c>
      <c r="F16" s="2" t="s">
        <v>3</v>
      </c>
      <c r="G16" s="2">
        <v>6</v>
      </c>
      <c r="H16" s="4">
        <f>VLOOKUP(F16,'[1]DHP INTER'!$B$2:$C$94,2,FALSE)</f>
        <v>45</v>
      </c>
      <c r="I16" s="4">
        <f t="shared" si="0"/>
        <v>12</v>
      </c>
      <c r="J16" s="4">
        <f>VLOOKUP(F16,'[1]DHP INTER'!$B$2:$F$93,5,FALSE)*G16</f>
        <v>0</v>
      </c>
      <c r="K16" s="4">
        <v>25</v>
      </c>
      <c r="L16" s="4">
        <f t="shared" si="1"/>
        <v>307</v>
      </c>
      <c r="M16" s="2" t="s">
        <v>0</v>
      </c>
    </row>
    <row r="17" spans="1:18">
      <c r="A17" s="9">
        <f t="shared" si="2"/>
        <v>14</v>
      </c>
      <c r="B17" s="2" t="s">
        <v>63</v>
      </c>
      <c r="C17" s="2" t="s">
        <v>64</v>
      </c>
      <c r="D17" s="2" t="s">
        <v>65</v>
      </c>
      <c r="E17" s="10" t="s">
        <v>11</v>
      </c>
      <c r="F17" s="2" t="s">
        <v>10</v>
      </c>
      <c r="G17" s="2">
        <v>27</v>
      </c>
      <c r="H17" s="4">
        <f>VLOOKUP(F17,'[1]DHP INTER'!$B$2:$C$94,2,FALSE)</f>
        <v>90</v>
      </c>
      <c r="I17" s="4">
        <f t="shared" si="0"/>
        <v>54</v>
      </c>
      <c r="J17" s="4">
        <f>VLOOKUP(F17,'[1]DHP INTER'!$B$2:$F$93,5,FALSE)*G17</f>
        <v>270</v>
      </c>
      <c r="K17" s="4">
        <v>25</v>
      </c>
      <c r="L17" s="4">
        <f t="shared" si="1"/>
        <v>2779</v>
      </c>
      <c r="M17" s="2" t="s">
        <v>0</v>
      </c>
    </row>
    <row r="18" spans="1:18">
      <c r="A18" s="9">
        <f t="shared" si="2"/>
        <v>15</v>
      </c>
      <c r="B18" s="2" t="s">
        <v>63</v>
      </c>
      <c r="C18" s="2" t="s">
        <v>66</v>
      </c>
      <c r="D18" s="2" t="s">
        <v>67</v>
      </c>
      <c r="E18" s="10" t="s">
        <v>11</v>
      </c>
      <c r="F18" s="2" t="s">
        <v>8</v>
      </c>
      <c r="G18" s="2">
        <v>52</v>
      </c>
      <c r="H18" s="4">
        <f>VLOOKUP(F18,'[1]DHP INTER'!$B$2:$D$104,3,FALSE)</f>
        <v>125</v>
      </c>
      <c r="I18" s="4">
        <f t="shared" si="0"/>
        <v>104</v>
      </c>
      <c r="J18" s="4">
        <f>VLOOKUP(F18,'[1]DHP INTER'!$B$2:$F$93,5,FALSE)*G18</f>
        <v>520</v>
      </c>
      <c r="K18" s="4">
        <v>25</v>
      </c>
      <c r="L18" s="4">
        <f t="shared" si="1"/>
        <v>7149</v>
      </c>
      <c r="M18" s="2" t="s">
        <v>1</v>
      </c>
    </row>
    <row r="19" spans="1:18">
      <c r="A19" s="9">
        <f t="shared" si="2"/>
        <v>16</v>
      </c>
      <c r="B19" s="2" t="s">
        <v>63</v>
      </c>
      <c r="C19" s="2" t="s">
        <v>68</v>
      </c>
      <c r="D19" s="2" t="s">
        <v>69</v>
      </c>
      <c r="E19" s="10" t="s">
        <v>11</v>
      </c>
      <c r="F19" s="2" t="s">
        <v>6</v>
      </c>
      <c r="G19" s="2">
        <v>17</v>
      </c>
      <c r="H19" s="4">
        <f>VLOOKUP(F19,'[1]DHP INTER'!$B$2:$C$94,2,FALSE)</f>
        <v>100</v>
      </c>
      <c r="I19" s="4">
        <f t="shared" si="0"/>
        <v>34</v>
      </c>
      <c r="J19" s="4">
        <f>VLOOKUP(F19,'[1]DHP INTER'!$B$2:$F$93,5,FALSE)*G19</f>
        <v>170</v>
      </c>
      <c r="K19" s="4">
        <v>25</v>
      </c>
      <c r="L19" s="4">
        <f t="shared" si="1"/>
        <v>1929</v>
      </c>
      <c r="M19" s="2" t="s">
        <v>0</v>
      </c>
      <c r="R19" s="6"/>
    </row>
    <row r="20" spans="1:18">
      <c r="A20" s="24" t="s">
        <v>70</v>
      </c>
      <c r="B20" s="25"/>
      <c r="C20" s="25"/>
      <c r="D20" s="25"/>
      <c r="E20" s="25"/>
      <c r="F20" s="25"/>
      <c r="G20" s="25"/>
      <c r="H20" s="25"/>
      <c r="I20" s="25"/>
      <c r="J20" s="25"/>
      <c r="K20" s="26"/>
      <c r="L20" s="11">
        <f>SUM(L4:L19)</f>
        <v>23642</v>
      </c>
      <c r="M20" s="12"/>
    </row>
    <row r="21" spans="1:18" s="1" customFormat="1">
      <c r="A21" s="5"/>
      <c r="B21"/>
      <c r="C21"/>
      <c r="D21"/>
      <c r="E21"/>
      <c r="F21"/>
      <c r="G21" s="3">
        <f>SUM(G4:G19)</f>
        <v>246</v>
      </c>
      <c r="H21" s="6"/>
      <c r="I21" s="6"/>
      <c r="J21" s="6"/>
      <c r="K21" s="6"/>
      <c r="L21" s="6"/>
      <c r="M21"/>
    </row>
    <row r="22" spans="1:18" s="7" customFormat="1" ht="30" customHeight="1">
      <c r="A22" s="13" t="s">
        <v>23</v>
      </c>
      <c r="B22" s="14"/>
      <c r="C22" s="14"/>
      <c r="D22" s="14"/>
      <c r="E22" s="14"/>
      <c r="F22" s="14"/>
      <c r="G22" s="14"/>
      <c r="H22" s="15"/>
      <c r="I22" s="15"/>
      <c r="J22" s="15"/>
      <c r="K22" s="15"/>
      <c r="L22" s="15"/>
    </row>
    <row r="23" spans="1:18" s="7" customFormat="1" ht="30" customHeight="1">
      <c r="A23" s="14" t="s">
        <v>22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</row>
  </sheetData>
  <sortState ref="B4:M16">
    <sortCondition ref="B4"/>
  </sortState>
  <mergeCells count="7">
    <mergeCell ref="A22:L22"/>
    <mergeCell ref="A23:L23"/>
    <mergeCell ref="A1:H1"/>
    <mergeCell ref="I1:L1"/>
    <mergeCell ref="A2:H2"/>
    <mergeCell ref="I2:L2"/>
    <mergeCell ref="A20:K20"/>
  </mergeCells>
  <pageMargins left="0.26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2025-05-26T05:44:00Z</cp:lastPrinted>
  <dcterms:created xsi:type="dcterms:W3CDTF">2025-05-22T03:38:30Z</dcterms:created>
  <dcterms:modified xsi:type="dcterms:W3CDTF">2025-06-09T10:45:04Z</dcterms:modified>
</cp:coreProperties>
</file>