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7" i="1"/>
  <c r="K4"/>
  <c r="G21"/>
  <c r="K11"/>
  <c r="I11"/>
  <c r="I5"/>
  <c r="I6"/>
  <c r="I7"/>
  <c r="I8"/>
  <c r="I9"/>
  <c r="I10"/>
  <c r="I12"/>
  <c r="I13"/>
  <c r="I14"/>
  <c r="I15"/>
  <c r="I16"/>
  <c r="K16" s="1"/>
  <c r="I4"/>
  <c r="H5"/>
  <c r="K5" s="1"/>
  <c r="H6"/>
  <c r="K6" s="1"/>
  <c r="H7"/>
  <c r="K7" s="1"/>
  <c r="H8"/>
  <c r="K8" s="1"/>
  <c r="H9"/>
  <c r="K9" s="1"/>
  <c r="H10"/>
  <c r="K10" s="1"/>
  <c r="H12"/>
  <c r="K12" s="1"/>
  <c r="H13"/>
  <c r="K13" s="1"/>
  <c r="H14"/>
  <c r="K14" s="1"/>
  <c r="H15"/>
  <c r="K15" l="1"/>
</calcChain>
</file>

<file path=xl/sharedStrings.xml><?xml version="1.0" encoding="utf-8"?>
<sst xmlns="http://schemas.openxmlformats.org/spreadsheetml/2006/main" count="97" uniqueCount="68">
  <si>
    <t>11/10/2025</t>
  </si>
  <si>
    <t>195</t>
  </si>
  <si>
    <t>25/10/2025</t>
  </si>
  <si>
    <t>210</t>
  </si>
  <si>
    <t>08/10/2025</t>
  </si>
  <si>
    <t>191</t>
  </si>
  <si>
    <t>AGARBATTI</t>
  </si>
  <si>
    <t>09/10/2025</t>
  </si>
  <si>
    <t>192</t>
  </si>
  <si>
    <t>194</t>
  </si>
  <si>
    <t>197</t>
  </si>
  <si>
    <t>196</t>
  </si>
  <si>
    <t>16/10/2025</t>
  </si>
  <si>
    <t>204</t>
  </si>
  <si>
    <t>18/10/2025</t>
  </si>
  <si>
    <t>207</t>
  </si>
  <si>
    <t>21/10/2025</t>
  </si>
  <si>
    <t>208</t>
  </si>
  <si>
    <t>26/10/2025</t>
  </si>
  <si>
    <t>211</t>
  </si>
  <si>
    <t>31/10/2025</t>
  </si>
  <si>
    <t>212</t>
  </si>
  <si>
    <t>213</t>
  </si>
  <si>
    <t>BALUGAON</t>
  </si>
  <si>
    <t>PURI</t>
  </si>
  <si>
    <t>JEYPORE</t>
  </si>
  <si>
    <t>DIGAPAHANDI</t>
  </si>
  <si>
    <t>ASKA</t>
  </si>
  <si>
    <t>BHANJANAGAR</t>
  </si>
  <si>
    <t>KABISURYANAGAR</t>
  </si>
  <si>
    <t>GUNUPUR</t>
  </si>
  <si>
    <t>SHERAGADA</t>
  </si>
  <si>
    <t>ANGUL</t>
  </si>
  <si>
    <t>RAYAGADA</t>
  </si>
  <si>
    <t>CTC</t>
  </si>
  <si>
    <t>DO/10418</t>
  </si>
  <si>
    <t>DO/11010</t>
  </si>
  <si>
    <t>MA/06906</t>
  </si>
  <si>
    <t>MA/06943</t>
  </si>
  <si>
    <t>MA/06944</t>
  </si>
  <si>
    <t>MA/07050</t>
  </si>
  <si>
    <t>MA/07051</t>
  </si>
  <si>
    <t>MA/07247</t>
  </si>
  <si>
    <t>MA/07344</t>
  </si>
  <si>
    <t>MA/07389</t>
  </si>
  <si>
    <t>MA/07596</t>
  </si>
  <si>
    <t>MA/07845</t>
  </si>
  <si>
    <t>MA/07846</t>
  </si>
  <si>
    <t>SL</t>
  </si>
  <si>
    <t>DATE</t>
  </si>
  <si>
    <t>LR NO</t>
  </si>
  <si>
    <t>INV NO</t>
  </si>
  <si>
    <t>FROM</t>
  </si>
  <si>
    <t>TO</t>
  </si>
  <si>
    <t>CASE</t>
  </si>
  <si>
    <t>PRODUCT</t>
  </si>
  <si>
    <t>RATE</t>
  </si>
  <si>
    <t>DD.CH</t>
  </si>
  <si>
    <t>LR CH.</t>
  </si>
  <si>
    <t>AMOUNT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</si>
  <si>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</si>
  <si>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</si>
  <si>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</si>
  <si>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</si>
  <si>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(RUPEES FOURTEEN THOUSAND NINETY SIX ONLY)</t>
  </si>
  <si>
    <t>Bill Date : 31/10/2025
Bill NO : 19225
TotalAmount : 14096.00</t>
  </si>
  <si>
    <t>AYUR. OIL</t>
  </si>
  <si>
    <t>Declaration � Kindly verify and confirm before 20/11/2025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</si>
</sst>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0</xdr:row>
      <xdr:rowOff>962024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95725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A19" sqref="A19:K19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" customWidth="1"/>
    <col min="7" max="7" width="5.42578125" bestFit="1" customWidth="1"/>
    <col min="8" max="8" width="6.5703125" customWidth="1"/>
    <col min="9" max="9" width="7.5703125" bestFit="1" customWidth="1"/>
    <col min="10" max="10" width="6.5703125" bestFit="1" customWidth="1"/>
    <col min="11" max="11" width="9.42578125" bestFit="1" customWidth="1"/>
    <col min="12" max="12" width="11" bestFit="1" customWidth="1"/>
  </cols>
  <sheetData>
    <row r="1" spans="1:12" s="7" customFormat="1" ht="90" customHeight="1">
      <c r="A1" s="16"/>
      <c r="B1" s="17"/>
      <c r="C1" s="17"/>
      <c r="D1" s="17"/>
      <c r="E1" s="17"/>
      <c r="F1" s="17"/>
      <c r="G1" s="17"/>
      <c r="H1" s="10" t="s">
        <v>60</v>
      </c>
      <c r="I1" s="11"/>
      <c r="J1" s="11"/>
      <c r="K1" s="12"/>
    </row>
    <row r="2" spans="1:12" s="7" customFormat="1" ht="90" customHeight="1">
      <c r="A2" s="13" t="s">
        <v>61</v>
      </c>
      <c r="B2" s="14"/>
      <c r="C2" s="14"/>
      <c r="D2" s="14"/>
      <c r="E2" s="14"/>
      <c r="F2" s="14"/>
      <c r="G2" s="14"/>
      <c r="H2" s="18" t="s">
        <v>65</v>
      </c>
      <c r="I2" s="19"/>
      <c r="J2" s="19"/>
      <c r="K2" s="19"/>
    </row>
    <row r="3" spans="1:12" s="5" customFormat="1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6" t="s">
        <v>56</v>
      </c>
      <c r="I3" s="6" t="s">
        <v>57</v>
      </c>
      <c r="J3" s="6" t="s">
        <v>58</v>
      </c>
      <c r="K3" s="6" t="s">
        <v>59</v>
      </c>
      <c r="L3" s="4" t="s">
        <v>55</v>
      </c>
    </row>
    <row r="4" spans="1:12">
      <c r="A4" s="2">
        <v>1</v>
      </c>
      <c r="B4" s="2" t="s">
        <v>4</v>
      </c>
      <c r="C4" s="2" t="s">
        <v>37</v>
      </c>
      <c r="D4" s="2" t="s">
        <v>5</v>
      </c>
      <c r="E4" s="3" t="s">
        <v>34</v>
      </c>
      <c r="F4" s="2" t="s">
        <v>25</v>
      </c>
      <c r="G4" s="2">
        <v>5</v>
      </c>
      <c r="H4" s="8">
        <v>182</v>
      </c>
      <c r="I4" s="8">
        <f>VLOOKUP(F4,'[1]SHREE HANUMAN AG'!$C$5:$O$60,13,FALSE)*G4</f>
        <v>0</v>
      </c>
      <c r="J4" s="8">
        <v>20</v>
      </c>
      <c r="K4" s="8">
        <f>G4*H4+I4+J4</f>
        <v>930</v>
      </c>
      <c r="L4" s="2" t="s">
        <v>6</v>
      </c>
    </row>
    <row r="5" spans="1:12">
      <c r="A5" s="2">
        <v>2</v>
      </c>
      <c r="B5" s="2" t="s">
        <v>7</v>
      </c>
      <c r="C5" s="2" t="s">
        <v>38</v>
      </c>
      <c r="D5" s="2" t="s">
        <v>8</v>
      </c>
      <c r="E5" s="3" t="s">
        <v>34</v>
      </c>
      <c r="F5" s="2" t="s">
        <v>26</v>
      </c>
      <c r="G5" s="2">
        <v>20</v>
      </c>
      <c r="H5" s="8">
        <f>VLOOKUP(F5,'[1]SHREE HANUMAN AG'!$C$5:$I$60,7,FALSE)</f>
        <v>32</v>
      </c>
      <c r="I5" s="8">
        <f>VLOOKUP(F5,'[1]SHREE HANUMAN AG'!$C$5:$O$60,13,FALSE)*G5</f>
        <v>400</v>
      </c>
      <c r="J5" s="8">
        <v>20</v>
      </c>
      <c r="K5" s="8">
        <f t="shared" ref="K5:K16" si="0">G5*H5+I5+J5</f>
        <v>1060</v>
      </c>
      <c r="L5" s="23" t="s">
        <v>66</v>
      </c>
    </row>
    <row r="6" spans="1:12">
      <c r="A6" s="2">
        <v>3</v>
      </c>
      <c r="B6" s="2" t="s">
        <v>7</v>
      </c>
      <c r="C6" s="2" t="s">
        <v>39</v>
      </c>
      <c r="D6" s="2" t="s">
        <v>9</v>
      </c>
      <c r="E6" s="3" t="s">
        <v>34</v>
      </c>
      <c r="F6" s="2" t="s">
        <v>27</v>
      </c>
      <c r="G6" s="2">
        <v>10</v>
      </c>
      <c r="H6" s="8">
        <f>VLOOKUP(F6,'[1]SHREE HANUMAN AG'!$C$5:$I$60,7,FALSE)</f>
        <v>32</v>
      </c>
      <c r="I6" s="8">
        <f>VLOOKUP(F6,'[1]SHREE HANUMAN AG'!$C$5:$O$60,13,FALSE)*G6</f>
        <v>0</v>
      </c>
      <c r="J6" s="8">
        <v>20</v>
      </c>
      <c r="K6" s="8">
        <f t="shared" si="0"/>
        <v>340</v>
      </c>
      <c r="L6" s="23" t="s">
        <v>66</v>
      </c>
    </row>
    <row r="7" spans="1:12">
      <c r="A7" s="2">
        <v>4</v>
      </c>
      <c r="B7" s="2" t="s">
        <v>0</v>
      </c>
      <c r="C7" s="2" t="s">
        <v>35</v>
      </c>
      <c r="D7" s="2" t="s">
        <v>1</v>
      </c>
      <c r="E7" s="3" t="s">
        <v>34</v>
      </c>
      <c r="F7" s="2" t="s">
        <v>23</v>
      </c>
      <c r="G7" s="2">
        <v>40</v>
      </c>
      <c r="H7" s="8">
        <f>VLOOKUP(F7,'[1]SHREE HANUMAN AG'!$C$5:$I$60,7,FALSE)</f>
        <v>32</v>
      </c>
      <c r="I7" s="8">
        <f>VLOOKUP(F7,'[1]SHREE HANUMAN AG'!$C$5:$O$60,13,FALSE)*G7</f>
        <v>0</v>
      </c>
      <c r="J7" s="8">
        <v>20</v>
      </c>
      <c r="K7" s="8">
        <f t="shared" si="0"/>
        <v>1300</v>
      </c>
      <c r="L7" s="23" t="s">
        <v>66</v>
      </c>
    </row>
    <row r="8" spans="1:12">
      <c r="A8" s="2">
        <v>5</v>
      </c>
      <c r="B8" s="2" t="s">
        <v>0</v>
      </c>
      <c r="C8" s="2" t="s">
        <v>40</v>
      </c>
      <c r="D8" s="2" t="s">
        <v>10</v>
      </c>
      <c r="E8" s="3" t="s">
        <v>34</v>
      </c>
      <c r="F8" s="2" t="s">
        <v>28</v>
      </c>
      <c r="G8" s="2">
        <v>35</v>
      </c>
      <c r="H8" s="8">
        <f>VLOOKUP(F8,'[1]SHREE HANUMAN AG'!$C$5:$I$60,7,FALSE)</f>
        <v>32</v>
      </c>
      <c r="I8" s="8">
        <f>VLOOKUP(F8,'[1]SHREE HANUMAN AG'!$C$5:$O$60,13,FALSE)*G8</f>
        <v>1050</v>
      </c>
      <c r="J8" s="8">
        <v>20</v>
      </c>
      <c r="K8" s="8">
        <f t="shared" si="0"/>
        <v>2190</v>
      </c>
      <c r="L8" s="23" t="s">
        <v>66</v>
      </c>
    </row>
    <row r="9" spans="1:12">
      <c r="A9" s="2">
        <v>6</v>
      </c>
      <c r="B9" s="2" t="s">
        <v>0</v>
      </c>
      <c r="C9" s="2" t="s">
        <v>41</v>
      </c>
      <c r="D9" s="2" t="s">
        <v>11</v>
      </c>
      <c r="E9" s="3" t="s">
        <v>34</v>
      </c>
      <c r="F9" s="2" t="s">
        <v>29</v>
      </c>
      <c r="G9" s="2">
        <v>30</v>
      </c>
      <c r="H9" s="8">
        <f>VLOOKUP(F9,'[1]SHREE HANUMAN AG'!$C$5:$I$60,7,FALSE)</f>
        <v>32</v>
      </c>
      <c r="I9" s="8">
        <f>VLOOKUP(F9,'[1]SHREE HANUMAN AG'!$C$5:$O$60,13,FALSE)*G9</f>
        <v>750</v>
      </c>
      <c r="J9" s="8">
        <v>20</v>
      </c>
      <c r="K9" s="8">
        <f t="shared" si="0"/>
        <v>1730</v>
      </c>
      <c r="L9" s="23" t="s">
        <v>66</v>
      </c>
    </row>
    <row r="10" spans="1:12">
      <c r="A10" s="2">
        <v>7</v>
      </c>
      <c r="B10" s="2" t="s">
        <v>12</v>
      </c>
      <c r="C10" s="2" t="s">
        <v>42</v>
      </c>
      <c r="D10" s="2" t="s">
        <v>13</v>
      </c>
      <c r="E10" s="3" t="s">
        <v>34</v>
      </c>
      <c r="F10" s="2" t="s">
        <v>30</v>
      </c>
      <c r="G10" s="2">
        <v>24</v>
      </c>
      <c r="H10" s="8">
        <f>VLOOKUP(F10,'[1]SHREE HANUMAN AG'!$C$5:$I$60,7,FALSE)</f>
        <v>85</v>
      </c>
      <c r="I10" s="8">
        <f>VLOOKUP(F10,'[1]SHREE HANUMAN AG'!$C$5:$O$60,13,FALSE)*G10</f>
        <v>0</v>
      </c>
      <c r="J10" s="8">
        <v>20</v>
      </c>
      <c r="K10" s="8">
        <f t="shared" si="0"/>
        <v>2060</v>
      </c>
      <c r="L10" s="23" t="s">
        <v>66</v>
      </c>
    </row>
    <row r="11" spans="1:12">
      <c r="A11" s="2">
        <v>8</v>
      </c>
      <c r="B11" s="2" t="s">
        <v>14</v>
      </c>
      <c r="C11" s="2" t="s">
        <v>43</v>
      </c>
      <c r="D11" s="2" t="s">
        <v>15</v>
      </c>
      <c r="E11" s="3" t="s">
        <v>34</v>
      </c>
      <c r="F11" s="2" t="s">
        <v>31</v>
      </c>
      <c r="G11" s="2">
        <v>30</v>
      </c>
      <c r="H11" s="8">
        <v>32</v>
      </c>
      <c r="I11" s="8">
        <f>30*30</f>
        <v>900</v>
      </c>
      <c r="J11" s="8">
        <v>20</v>
      </c>
      <c r="K11" s="8">
        <f t="shared" si="0"/>
        <v>1880</v>
      </c>
      <c r="L11" s="23" t="s">
        <v>66</v>
      </c>
    </row>
    <row r="12" spans="1:12">
      <c r="A12" s="2">
        <v>9</v>
      </c>
      <c r="B12" s="2" t="s">
        <v>16</v>
      </c>
      <c r="C12" s="2" t="s">
        <v>44</v>
      </c>
      <c r="D12" s="2" t="s">
        <v>17</v>
      </c>
      <c r="E12" s="3" t="s">
        <v>34</v>
      </c>
      <c r="F12" s="2" t="s">
        <v>27</v>
      </c>
      <c r="G12" s="2">
        <v>12</v>
      </c>
      <c r="H12" s="8">
        <f>VLOOKUP(F12,'[1]SHREE HANUMAN AG'!$C$5:$I$60,7,FALSE)</f>
        <v>32</v>
      </c>
      <c r="I12" s="8">
        <f>VLOOKUP(F12,'[1]SHREE HANUMAN AG'!$C$5:$O$60,13,FALSE)*G12</f>
        <v>0</v>
      </c>
      <c r="J12" s="8">
        <v>20</v>
      </c>
      <c r="K12" s="8">
        <f t="shared" si="0"/>
        <v>404</v>
      </c>
      <c r="L12" s="23" t="s">
        <v>66</v>
      </c>
    </row>
    <row r="13" spans="1:12">
      <c r="A13" s="2">
        <v>10</v>
      </c>
      <c r="B13" s="2" t="s">
        <v>2</v>
      </c>
      <c r="C13" s="2" t="s">
        <v>36</v>
      </c>
      <c r="D13" s="2" t="s">
        <v>3</v>
      </c>
      <c r="E13" s="3" t="s">
        <v>34</v>
      </c>
      <c r="F13" s="2" t="s">
        <v>24</v>
      </c>
      <c r="G13" s="2">
        <v>18</v>
      </c>
      <c r="H13" s="8">
        <f>VLOOKUP(F13,'[1]SHREE HANUMAN AG'!$C$5:$I$60,7,FALSE)</f>
        <v>32</v>
      </c>
      <c r="I13" s="8">
        <f>VLOOKUP(F13,'[1]SHREE HANUMAN AG'!$C$5:$O$60,13,FALSE)*G13</f>
        <v>0</v>
      </c>
      <c r="J13" s="8">
        <v>20</v>
      </c>
      <c r="K13" s="8">
        <f t="shared" si="0"/>
        <v>596</v>
      </c>
      <c r="L13" s="23" t="s">
        <v>66</v>
      </c>
    </row>
    <row r="14" spans="1:12">
      <c r="A14" s="2">
        <v>11</v>
      </c>
      <c r="B14" s="2" t="s">
        <v>18</v>
      </c>
      <c r="C14" s="2" t="s">
        <v>45</v>
      </c>
      <c r="D14" s="2" t="s">
        <v>19</v>
      </c>
      <c r="E14" s="3" t="s">
        <v>34</v>
      </c>
      <c r="F14" s="2" t="s">
        <v>32</v>
      </c>
      <c r="G14" s="2">
        <v>7</v>
      </c>
      <c r="H14" s="8">
        <f>VLOOKUP(F14,'[1]SHREE HANUMAN AG'!$C$5:$I$60,7,FALSE)</f>
        <v>32</v>
      </c>
      <c r="I14" s="8">
        <f>VLOOKUP(F14,'[1]SHREE HANUMAN AG'!$C$5:$O$60,13,FALSE)*G14</f>
        <v>0</v>
      </c>
      <c r="J14" s="8">
        <v>20</v>
      </c>
      <c r="K14" s="8">
        <f t="shared" si="0"/>
        <v>244</v>
      </c>
      <c r="L14" s="23" t="s">
        <v>66</v>
      </c>
    </row>
    <row r="15" spans="1:12">
      <c r="A15" s="2">
        <v>12</v>
      </c>
      <c r="B15" s="2" t="s">
        <v>20</v>
      </c>
      <c r="C15" s="2" t="s">
        <v>46</v>
      </c>
      <c r="D15" s="2" t="s">
        <v>21</v>
      </c>
      <c r="E15" s="3" t="s">
        <v>34</v>
      </c>
      <c r="F15" s="2" t="s">
        <v>27</v>
      </c>
      <c r="G15" s="2">
        <v>16</v>
      </c>
      <c r="H15" s="8">
        <f>VLOOKUP(F15,'[1]SHREE HANUMAN AG'!$C$5:$I$60,7,FALSE)</f>
        <v>32</v>
      </c>
      <c r="I15" s="8">
        <f>VLOOKUP(F15,'[1]SHREE HANUMAN AG'!$C$5:$O$60,13,FALSE)*G15</f>
        <v>0</v>
      </c>
      <c r="J15" s="8">
        <v>20</v>
      </c>
      <c r="K15" s="8">
        <f t="shared" si="0"/>
        <v>532</v>
      </c>
      <c r="L15" s="23" t="s">
        <v>66</v>
      </c>
    </row>
    <row r="16" spans="1:12">
      <c r="A16" s="2">
        <v>13</v>
      </c>
      <c r="B16" s="2" t="s">
        <v>20</v>
      </c>
      <c r="C16" s="2" t="s">
        <v>47</v>
      </c>
      <c r="D16" s="2" t="s">
        <v>22</v>
      </c>
      <c r="E16" s="3" t="s">
        <v>34</v>
      </c>
      <c r="F16" s="2" t="s">
        <v>33</v>
      </c>
      <c r="G16" s="2">
        <v>5</v>
      </c>
      <c r="H16" s="8">
        <v>162</v>
      </c>
      <c r="I16" s="8">
        <f>VLOOKUP(F16,'[1]SHREE HANUMAN AG'!$C$5:$O$60,13,FALSE)*G16</f>
        <v>0</v>
      </c>
      <c r="J16" s="8">
        <v>20</v>
      </c>
      <c r="K16" s="8">
        <f t="shared" si="0"/>
        <v>830</v>
      </c>
      <c r="L16" s="2" t="s">
        <v>6</v>
      </c>
    </row>
    <row r="17" spans="1:11" s="7" customFormat="1">
      <c r="A17" s="20" t="s">
        <v>64</v>
      </c>
      <c r="B17" s="21"/>
      <c r="C17" s="21"/>
      <c r="D17" s="21"/>
      <c r="E17" s="21"/>
      <c r="F17" s="21"/>
      <c r="G17" s="21"/>
      <c r="H17" s="21"/>
      <c r="I17" s="21"/>
      <c r="J17" s="22"/>
      <c r="K17" s="9">
        <f>ROUND(SUM(K4:K16),0)</f>
        <v>14096</v>
      </c>
    </row>
    <row r="18" spans="1:11" s="7" customFormat="1" ht="15" customHeight="1">
      <c r="A18" s="10" t="s">
        <v>62</v>
      </c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1" s="7" customFormat="1" ht="15" customHeight="1">
      <c r="A19" s="10" t="s">
        <v>67</v>
      </c>
      <c r="B19" s="11"/>
      <c r="C19" s="11"/>
      <c r="D19" s="11"/>
      <c r="E19" s="11"/>
      <c r="F19" s="11"/>
      <c r="G19" s="11"/>
      <c r="H19" s="11"/>
      <c r="I19" s="11"/>
      <c r="J19" s="11"/>
      <c r="K19" s="12"/>
    </row>
    <row r="20" spans="1:11" s="7" customFormat="1" ht="30" customHeight="1">
      <c r="A20" s="13" t="s">
        <v>63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>
      <c r="G21" s="1">
        <f>SUM(G3:G16)</f>
        <v>252</v>
      </c>
    </row>
  </sheetData>
  <sortState ref="B2:H14">
    <sortCondition ref="B2"/>
  </sortState>
  <mergeCells count="8">
    <mergeCell ref="A19:K19"/>
    <mergeCell ref="A20:K20"/>
    <mergeCell ref="A1:G1"/>
    <mergeCell ref="H1:K1"/>
    <mergeCell ref="A2:G2"/>
    <mergeCell ref="H2:K2"/>
    <mergeCell ref="A17:J17"/>
    <mergeCell ref="A18:K18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7:C20">
    <cfRule type="duplicateValues" dxfId="2" priority="1"/>
    <cfRule type="duplicateValues" dxfId="1" priority="2"/>
    <cfRule type="duplicateValues" dxfId="0" priority="3"/>
  </conditionalFormatting>
  <pageMargins left="0.3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2025-11-14T04:55:37Z</cp:lastPrinted>
  <dcterms:created xsi:type="dcterms:W3CDTF">2025-11-14T03:45:52Z</dcterms:created>
  <dcterms:modified xsi:type="dcterms:W3CDTF">2025-11-14T04:55:41Z</dcterms:modified>
</cp:coreProperties>
</file>