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5" i="1"/>
  <c r="H14" i="1" l="1"/>
  <c r="G14" i="1"/>
  <c r="K12" i="1"/>
  <c r="J12" i="1"/>
  <c r="I12" i="1"/>
  <c r="M12" i="1" s="1"/>
  <c r="K11" i="1"/>
  <c r="J11" i="1"/>
  <c r="I11" i="1"/>
  <c r="M11" i="1" s="1"/>
  <c r="K10" i="1"/>
  <c r="J10" i="1"/>
  <c r="I10" i="1"/>
  <c r="K9" i="1"/>
  <c r="J9" i="1"/>
  <c r="I9" i="1"/>
  <c r="M9" i="1" s="1"/>
  <c r="K8" i="1"/>
  <c r="J8" i="1"/>
  <c r="I8" i="1"/>
  <c r="K7" i="1"/>
  <c r="J7" i="1"/>
  <c r="I7" i="1"/>
  <c r="M7" i="1" s="1"/>
  <c r="K6" i="1"/>
  <c r="J6" i="1"/>
  <c r="I6" i="1"/>
  <c r="K5" i="1"/>
  <c r="J5" i="1"/>
  <c r="I5" i="1"/>
  <c r="M5" i="1" s="1"/>
  <c r="K4" i="1"/>
  <c r="J4" i="1"/>
  <c r="I4" i="1"/>
  <c r="M4" i="1" s="1"/>
  <c r="M6" i="1" l="1"/>
  <c r="M8" i="1"/>
  <c r="M10" i="1"/>
  <c r="M13" i="1" l="1"/>
</calcChain>
</file>

<file path=xl/sharedStrings.xml><?xml version="1.0" encoding="utf-8"?>
<sst xmlns="http://schemas.openxmlformats.org/spreadsheetml/2006/main" count="74" uniqueCount="55">
  <si>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</si>
  <si>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</si>
  <si>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</si>
  <si>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</si>
  <si>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</si>
  <si>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</si>
  <si>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</si>
  <si>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</si>
  <si>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</si>
  <si>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</si>
  <si>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</si>
  <si>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</si>
  <si>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</si>
  <si>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INV.NO.</t>
  </si>
  <si>
    <t>PRODUCT</t>
  </si>
  <si>
    <t xml:space="preserve">
PARSVA CONSUMER PRODUCTS LLP
Address:JAGATPUR CUTTACK,7977373740
GST No: 21AAZFP2937Q1ZD
</t>
  </si>
  <si>
    <t>Kindly, verify &amp; confirm within 7 days, else GST will be filed by 20th JUNE, 2024.
GST to be paid by Consignor under Reverse Charge Mechanism(RCM) as per GST.</t>
  </si>
  <si>
    <t>HML</t>
  </si>
  <si>
    <t>01/5/2024</t>
  </si>
  <si>
    <t>PL/JA/02351</t>
  </si>
  <si>
    <t>13</t>
  </si>
  <si>
    <t>CTC</t>
  </si>
  <si>
    <t>DHUSURI</t>
  </si>
  <si>
    <t>TEA</t>
  </si>
  <si>
    <t>04/5/2024</t>
  </si>
  <si>
    <t>PL/JA/02651</t>
  </si>
  <si>
    <t>16</t>
  </si>
  <si>
    <t>PARADEEP</t>
  </si>
  <si>
    <t>09/5/2024</t>
  </si>
  <si>
    <t>PL/JA/03019</t>
  </si>
  <si>
    <t>18</t>
  </si>
  <si>
    <t>JASHIPUR</t>
  </si>
  <si>
    <t>PL/JA/03170</t>
  </si>
  <si>
    <t>17</t>
  </si>
  <si>
    <t>CHANDBALI</t>
  </si>
  <si>
    <t>PL/JA/03174</t>
  </si>
  <si>
    <t>11</t>
  </si>
  <si>
    <t>ATTA</t>
  </si>
  <si>
    <t>17/5/2024</t>
  </si>
  <si>
    <t>PL/JA/03592</t>
  </si>
  <si>
    <t>19</t>
  </si>
  <si>
    <t>JALESWAR</t>
  </si>
  <si>
    <t>21/5/2024</t>
  </si>
  <si>
    <t>PL/JA/03941</t>
  </si>
  <si>
    <t>21</t>
  </si>
  <si>
    <t>BALASORE</t>
  </si>
  <si>
    <t>27/5/2024</t>
  </si>
  <si>
    <t>PL/JA/04319</t>
  </si>
  <si>
    <t>24</t>
  </si>
  <si>
    <t>PURI</t>
  </si>
  <si>
    <t>PL/JA/04354</t>
  </si>
  <si>
    <t>23</t>
  </si>
  <si>
    <t>DHAMNAGAR</t>
  </si>
  <si>
    <t>(RUPEES ONE THOUSAND NINE HUNDRED FIFTY ONLY)</t>
  </si>
  <si>
    <t>Bill Date: 31/05/2024
Bill NO : 8455
Total Amount: 1950.00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</si>
</sst>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Fill="1" applyBorder="1"/>
    <xf numFmtId="0" fontId="1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457200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324351" cy="1038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S4" sqref="S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285156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6.28515625" style="1" customWidth="1"/>
    <col min="10" max="10" width="5" style="1" bestFit="1" customWidth="1"/>
    <col min="11" max="11" width="7.140625" style="2" bestFit="1" customWidth="1"/>
    <col min="12" max="12" width="6.42578125" style="2" bestFit="1" customWidth="1"/>
    <col min="13" max="13" width="7.5703125" style="1" bestFit="1" customWidth="1"/>
    <col min="14" max="14" width="9.5703125" style="1" bestFit="1" customWidth="1"/>
    <col min="15" max="16384" width="9.140625" style="1"/>
  </cols>
  <sheetData>
    <row r="1" spans="1:14" ht="90" customHeight="1">
      <c r="A1" s="20"/>
      <c r="B1" s="21"/>
      <c r="C1" s="21"/>
      <c r="D1" s="21"/>
      <c r="E1" s="21"/>
      <c r="F1" s="21"/>
      <c r="G1" s="21"/>
      <c r="H1" s="21"/>
      <c r="I1" s="26" t="s">
        <v>0</v>
      </c>
      <c r="J1" s="26"/>
      <c r="K1" s="26"/>
      <c r="L1" s="26"/>
      <c r="M1" s="26"/>
    </row>
    <row r="2" spans="1:14" s="4" customFormat="1" ht="67.5" customHeight="1">
      <c r="A2" s="22" t="s">
        <v>15</v>
      </c>
      <c r="B2" s="22"/>
      <c r="C2" s="22"/>
      <c r="D2" s="22"/>
      <c r="E2" s="22"/>
      <c r="F2" s="22"/>
      <c r="G2" s="22"/>
      <c r="H2" s="22"/>
      <c r="I2" s="26" t="s">
        <v>54</v>
      </c>
      <c r="J2" s="26"/>
      <c r="K2" s="26"/>
      <c r="L2" s="26"/>
      <c r="M2" s="26"/>
    </row>
    <row r="3" spans="1:14" s="3" customFormat="1">
      <c r="A3" s="5" t="s">
        <v>2</v>
      </c>
      <c r="B3" s="5" t="s">
        <v>3</v>
      </c>
      <c r="C3" s="5" t="s">
        <v>4</v>
      </c>
      <c r="D3" s="5" t="s">
        <v>13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17</v>
      </c>
      <c r="K3" s="6" t="s">
        <v>10</v>
      </c>
      <c r="L3" s="6" t="s">
        <v>11</v>
      </c>
      <c r="M3" s="6" t="s">
        <v>12</v>
      </c>
      <c r="N3" s="5" t="s">
        <v>14</v>
      </c>
    </row>
    <row r="4" spans="1:14" s="3" customFormat="1">
      <c r="A4" s="7">
        <v>1</v>
      </c>
      <c r="B4" s="8" t="s">
        <v>18</v>
      </c>
      <c r="C4" s="8" t="s">
        <v>19</v>
      </c>
      <c r="D4" s="8" t="s">
        <v>20</v>
      </c>
      <c r="E4" s="10" t="s">
        <v>21</v>
      </c>
      <c r="F4" s="8" t="s">
        <v>22</v>
      </c>
      <c r="G4" s="8">
        <v>7</v>
      </c>
      <c r="H4" s="8">
        <v>62</v>
      </c>
      <c r="I4" s="9">
        <f>VLOOKUP(F4,'[1]PARAS COMMERCIAL TEA'!$C$4:$D$129,2,FALSE)</f>
        <v>1.8900000000000001</v>
      </c>
      <c r="J4" s="9">
        <f>G4*1</f>
        <v>7</v>
      </c>
      <c r="K4" s="9">
        <f>G4*4</f>
        <v>28</v>
      </c>
      <c r="L4" s="9">
        <v>20</v>
      </c>
      <c r="M4" s="9">
        <f>H4*I4+J4+K4+L4</f>
        <v>172.18</v>
      </c>
      <c r="N4" s="8" t="s">
        <v>23</v>
      </c>
    </row>
    <row r="5" spans="1:14" s="3" customFormat="1">
      <c r="A5" s="7">
        <f>A4+1</f>
        <v>2</v>
      </c>
      <c r="B5" s="8" t="s">
        <v>24</v>
      </c>
      <c r="C5" s="8" t="s">
        <v>25</v>
      </c>
      <c r="D5" s="8" t="s">
        <v>26</v>
      </c>
      <c r="E5" s="10" t="s">
        <v>21</v>
      </c>
      <c r="F5" s="8" t="s">
        <v>27</v>
      </c>
      <c r="G5" s="8">
        <v>6</v>
      </c>
      <c r="H5" s="8">
        <v>92</v>
      </c>
      <c r="I5" s="9">
        <f>VLOOKUP(F5,'[1]PARAS COMMERCIAL TEA'!$C$4:$D$129,2,FALSE)</f>
        <v>1.49</v>
      </c>
      <c r="J5" s="9">
        <f t="shared" ref="J5:J12" si="0">G5*1</f>
        <v>6</v>
      </c>
      <c r="K5" s="9">
        <f t="shared" ref="K5:K12" si="1">G5*4</f>
        <v>24</v>
      </c>
      <c r="L5" s="9">
        <v>20</v>
      </c>
      <c r="M5" s="9">
        <f t="shared" ref="M5:M12" si="2">H5*I5+J5+K5+L5</f>
        <v>187.08</v>
      </c>
      <c r="N5" s="8" t="s">
        <v>23</v>
      </c>
    </row>
    <row r="6" spans="1:14" s="3" customFormat="1">
      <c r="A6" s="7">
        <f t="shared" ref="A6:A12" si="3">A5+1</f>
        <v>3</v>
      </c>
      <c r="B6" s="8" t="s">
        <v>28</v>
      </c>
      <c r="C6" s="8" t="s">
        <v>29</v>
      </c>
      <c r="D6" s="8" t="s">
        <v>30</v>
      </c>
      <c r="E6" s="10" t="s">
        <v>21</v>
      </c>
      <c r="F6" s="10" t="s">
        <v>31</v>
      </c>
      <c r="G6" s="8">
        <v>5</v>
      </c>
      <c r="H6" s="8">
        <v>60</v>
      </c>
      <c r="I6" s="9">
        <f>VLOOKUP(F6,'[1]PARAS COMMERCIAL TEA'!$C$4:$D$129,2,FALSE)</f>
        <v>2.97</v>
      </c>
      <c r="J6" s="9">
        <f t="shared" si="0"/>
        <v>5</v>
      </c>
      <c r="K6" s="9">
        <f t="shared" si="1"/>
        <v>20</v>
      </c>
      <c r="L6" s="9">
        <v>20</v>
      </c>
      <c r="M6" s="9">
        <f t="shared" si="2"/>
        <v>223.20000000000002</v>
      </c>
      <c r="N6" s="8" t="s">
        <v>23</v>
      </c>
    </row>
    <row r="7" spans="1:14" s="3" customFormat="1">
      <c r="A7" s="7">
        <f t="shared" si="3"/>
        <v>4</v>
      </c>
      <c r="B7" s="8" t="s">
        <v>28</v>
      </c>
      <c r="C7" s="8" t="s">
        <v>32</v>
      </c>
      <c r="D7" s="8" t="s">
        <v>33</v>
      </c>
      <c r="E7" s="10" t="s">
        <v>21</v>
      </c>
      <c r="F7" s="8" t="s">
        <v>34</v>
      </c>
      <c r="G7" s="8">
        <v>8</v>
      </c>
      <c r="H7" s="8">
        <v>116</v>
      </c>
      <c r="I7" s="9">
        <f>VLOOKUP(F7,'[1]PARAS COMMERCIAL TEA'!$C$4:$D$129,2,FALSE)</f>
        <v>1.29</v>
      </c>
      <c r="J7" s="9">
        <f t="shared" si="0"/>
        <v>8</v>
      </c>
      <c r="K7" s="9">
        <f t="shared" si="1"/>
        <v>32</v>
      </c>
      <c r="L7" s="9">
        <v>20</v>
      </c>
      <c r="M7" s="9">
        <f t="shared" si="2"/>
        <v>209.64000000000001</v>
      </c>
      <c r="N7" s="8" t="s">
        <v>23</v>
      </c>
    </row>
    <row r="8" spans="1:14" s="3" customFormat="1">
      <c r="A8" s="7">
        <f t="shared" si="3"/>
        <v>5</v>
      </c>
      <c r="B8" s="8" t="s">
        <v>28</v>
      </c>
      <c r="C8" s="8" t="s">
        <v>35</v>
      </c>
      <c r="D8" s="8" t="s">
        <v>36</v>
      </c>
      <c r="E8" s="10" t="s">
        <v>21</v>
      </c>
      <c r="F8" s="8" t="s">
        <v>34</v>
      </c>
      <c r="G8" s="8">
        <v>3</v>
      </c>
      <c r="H8" s="8">
        <v>90</v>
      </c>
      <c r="I8" s="9">
        <f>VLOOKUP(F8,'[1]PARAS COMMERCIAL TEA'!$C$4:$D$129,2,FALSE)</f>
        <v>1.29</v>
      </c>
      <c r="J8" s="9">
        <f t="shared" si="0"/>
        <v>3</v>
      </c>
      <c r="K8" s="9">
        <f t="shared" si="1"/>
        <v>12</v>
      </c>
      <c r="L8" s="9">
        <v>20</v>
      </c>
      <c r="M8" s="9">
        <f t="shared" si="2"/>
        <v>151.10000000000002</v>
      </c>
      <c r="N8" s="8" t="s">
        <v>37</v>
      </c>
    </row>
    <row r="9" spans="1:14" s="3" customFormat="1">
      <c r="A9" s="7">
        <f t="shared" si="3"/>
        <v>6</v>
      </c>
      <c r="B9" s="8" t="s">
        <v>38</v>
      </c>
      <c r="C9" s="8" t="s">
        <v>39</v>
      </c>
      <c r="D9" s="8" t="s">
        <v>40</v>
      </c>
      <c r="E9" s="10" t="s">
        <v>21</v>
      </c>
      <c r="F9" s="8" t="s">
        <v>41</v>
      </c>
      <c r="G9" s="8">
        <v>6</v>
      </c>
      <c r="H9" s="8">
        <v>132</v>
      </c>
      <c r="I9" s="9">
        <f>VLOOKUP(F9,'[1]PARAS COMMERCIAL TEA'!$C$4:$D$129,2,FALSE)</f>
        <v>1.79</v>
      </c>
      <c r="J9" s="9">
        <f t="shared" si="0"/>
        <v>6</v>
      </c>
      <c r="K9" s="9">
        <f t="shared" si="1"/>
        <v>24</v>
      </c>
      <c r="L9" s="9">
        <v>20</v>
      </c>
      <c r="M9" s="9">
        <f t="shared" si="2"/>
        <v>286.27999999999997</v>
      </c>
      <c r="N9" s="8" t="s">
        <v>23</v>
      </c>
    </row>
    <row r="10" spans="1:14" s="3" customFormat="1">
      <c r="A10" s="7">
        <f t="shared" si="3"/>
        <v>7</v>
      </c>
      <c r="B10" s="8" t="s">
        <v>42</v>
      </c>
      <c r="C10" s="8" t="s">
        <v>43</v>
      </c>
      <c r="D10" s="8" t="s">
        <v>44</v>
      </c>
      <c r="E10" s="10" t="s">
        <v>21</v>
      </c>
      <c r="F10" s="8" t="s">
        <v>45</v>
      </c>
      <c r="G10" s="8">
        <v>7</v>
      </c>
      <c r="H10" s="8">
        <v>162</v>
      </c>
      <c r="I10" s="9">
        <f>VLOOKUP(F10,'[1]PARAS COMMERCIAL TEA'!$C$4:$D$129,2,FALSE)</f>
        <v>1.57</v>
      </c>
      <c r="J10" s="9">
        <f t="shared" si="0"/>
        <v>7</v>
      </c>
      <c r="K10" s="9">
        <f t="shared" si="1"/>
        <v>28</v>
      </c>
      <c r="L10" s="9">
        <v>20</v>
      </c>
      <c r="M10" s="9">
        <f t="shared" si="2"/>
        <v>309.34000000000003</v>
      </c>
      <c r="N10" s="8" t="s">
        <v>23</v>
      </c>
    </row>
    <row r="11" spans="1:14" s="3" customFormat="1">
      <c r="A11" s="7">
        <f t="shared" si="3"/>
        <v>8</v>
      </c>
      <c r="B11" s="8" t="s">
        <v>46</v>
      </c>
      <c r="C11" s="8" t="s">
        <v>47</v>
      </c>
      <c r="D11" s="8" t="s">
        <v>48</v>
      </c>
      <c r="E11" s="10" t="s">
        <v>21</v>
      </c>
      <c r="F11" s="8" t="s">
        <v>49</v>
      </c>
      <c r="G11" s="8">
        <v>6</v>
      </c>
      <c r="H11" s="8">
        <v>72</v>
      </c>
      <c r="I11" s="9">
        <f>VLOOKUP(F11,'[1]PARAS COMMERCIAL TEA'!$C$4:$D$129,2,FALSE)</f>
        <v>1.4903999999999999</v>
      </c>
      <c r="J11" s="9">
        <f t="shared" si="0"/>
        <v>6</v>
      </c>
      <c r="K11" s="9">
        <f t="shared" si="1"/>
        <v>24</v>
      </c>
      <c r="L11" s="9">
        <v>20</v>
      </c>
      <c r="M11" s="9">
        <f t="shared" si="2"/>
        <v>157.30879999999999</v>
      </c>
      <c r="N11" s="8" t="s">
        <v>23</v>
      </c>
    </row>
    <row r="12" spans="1:14" s="3" customFormat="1">
      <c r="A12" s="7">
        <f t="shared" si="3"/>
        <v>9</v>
      </c>
      <c r="B12" s="8" t="s">
        <v>46</v>
      </c>
      <c r="C12" s="8" t="s">
        <v>50</v>
      </c>
      <c r="D12" s="8" t="s">
        <v>51</v>
      </c>
      <c r="E12" s="10" t="s">
        <v>21</v>
      </c>
      <c r="F12" s="8" t="s">
        <v>52</v>
      </c>
      <c r="G12" s="8">
        <v>4</v>
      </c>
      <c r="H12" s="8">
        <v>90</v>
      </c>
      <c r="I12" s="9">
        <f>VLOOKUP(F12,'[1]PARAS COMMERCIAL TEA'!$C$4:$D$129,2,FALSE)</f>
        <v>2.3760000000000003</v>
      </c>
      <c r="J12" s="9">
        <f t="shared" si="0"/>
        <v>4</v>
      </c>
      <c r="K12" s="9">
        <f t="shared" si="1"/>
        <v>16</v>
      </c>
      <c r="L12" s="9">
        <v>20</v>
      </c>
      <c r="M12" s="9">
        <f t="shared" si="2"/>
        <v>253.84000000000003</v>
      </c>
      <c r="N12" s="8" t="s">
        <v>23</v>
      </c>
    </row>
    <row r="13" spans="1:14" s="3" customFormat="1">
      <c r="A13" s="23" t="s">
        <v>53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13">
        <f>ROUND(SUM(M4:M12),0)</f>
        <v>1950</v>
      </c>
      <c r="N13" s="14"/>
    </row>
    <row r="14" spans="1:14" s="3" customFormat="1">
      <c r="A14" s="11"/>
      <c r="B14"/>
      <c r="C14"/>
      <c r="D14"/>
      <c r="E14"/>
      <c r="F14"/>
      <c r="G14" s="15">
        <f>SUM(G4:G12)</f>
        <v>52</v>
      </c>
      <c r="H14" s="15">
        <f>SUM(H4:H12)</f>
        <v>876</v>
      </c>
      <c r="I14" s="12"/>
      <c r="J14" s="12"/>
      <c r="K14" s="12"/>
      <c r="L14" s="12"/>
      <c r="M14" s="12"/>
      <c r="N14"/>
    </row>
    <row r="15" spans="1:14" s="3" customFormat="1" ht="30" customHeight="1">
      <c r="A15" s="16" t="s">
        <v>16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4" s="3" customFormat="1" ht="30" customHeight="1">
      <c r="A16" s="17" t="s">
        <v>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</row>
  </sheetData>
  <mergeCells count="7">
    <mergeCell ref="A15:M15"/>
    <mergeCell ref="A16:M16"/>
    <mergeCell ref="A1:H1"/>
    <mergeCell ref="A2:H2"/>
    <mergeCell ref="A13:L13"/>
    <mergeCell ref="I1:M1"/>
    <mergeCell ref="I2:M2"/>
  </mergeCells>
  <pageMargins left="0.15748031496062992" right="0.15748031496062992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2024-06-26T07:05:48Z</cp:lastPrinted>
  <dcterms:created xsi:type="dcterms:W3CDTF">2024-01-16T07:54:27Z</dcterms:created>
  <dcterms:modified xsi:type="dcterms:W3CDTF">2024-06-26T07:07:22Z</dcterms:modified>
</cp:coreProperties>
</file>