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H5" i="1"/>
  <c r="H6" i="1"/>
  <c r="H7" i="1"/>
  <c r="H10" i="1"/>
  <c r="H9" i="1"/>
  <c r="H8" i="1"/>
  <c r="H12" i="1"/>
  <c r="H11" i="1"/>
  <c r="H13" i="1"/>
  <c r="H14" i="1"/>
  <c r="H16" i="1"/>
  <c r="H15" i="1"/>
  <c r="H17" i="1"/>
  <c r="H18" i="1"/>
  <c r="H19" i="1"/>
  <c r="H20" i="1"/>
  <c r="H21" i="1"/>
  <c r="H4" i="1"/>
  <c r="I5" i="1" l="1"/>
  <c r="I6" i="1"/>
  <c r="I7" i="1"/>
  <c r="I10" i="1"/>
  <c r="I9" i="1"/>
  <c r="I8" i="1"/>
  <c r="I12" i="1"/>
  <c r="I11" i="1"/>
  <c r="I13" i="1"/>
  <c r="I14" i="1"/>
  <c r="I16" i="1"/>
  <c r="I15" i="1"/>
  <c r="I17" i="1"/>
  <c r="I18" i="1"/>
  <c r="I19" i="1"/>
  <c r="I20" i="1"/>
  <c r="I21" i="1"/>
  <c r="I4" i="1"/>
  <c r="L5" i="1"/>
  <c r="L6" i="1"/>
  <c r="L7" i="1"/>
  <c r="L10" i="1"/>
  <c r="L9" i="1"/>
  <c r="L8" i="1"/>
  <c r="L12" i="1"/>
  <c r="L11" i="1"/>
  <c r="L13" i="1"/>
  <c r="L14" i="1"/>
  <c r="L16" i="1"/>
  <c r="L15" i="1"/>
  <c r="L17" i="1"/>
  <c r="L18" i="1"/>
  <c r="L19" i="1"/>
  <c r="L20" i="1"/>
  <c r="L4" i="1"/>
  <c r="L21" i="1" l="1"/>
  <c r="L22" i="1" s="1"/>
</calcChain>
</file>

<file path=xl/sharedStrings.xml><?xml version="1.0" encoding="utf-8"?>
<sst xmlns="http://schemas.openxmlformats.org/spreadsheetml/2006/main" count="108" uniqueCount="83">
  <si>
    <t>INVOICE
PRAGATI LOGISTICS,SAMANTA SAHI KHUNTIA LANE,8984191006
GST No:21AGHPB9356M1Z9</t>
  </si>
  <si>
    <t>31/5/2024</t>
  </si>
  <si>
    <t>272</t>
  </si>
  <si>
    <t>10/5/2024</t>
  </si>
  <si>
    <t>849</t>
  </si>
  <si>
    <t>30/5/2024</t>
  </si>
  <si>
    <t>15950</t>
  </si>
  <si>
    <t>05/5/2024</t>
  </si>
  <si>
    <t>808</t>
  </si>
  <si>
    <t>28/5/2024</t>
  </si>
  <si>
    <t>256</t>
  </si>
  <si>
    <t>24/5/2024</t>
  </si>
  <si>
    <t>197</t>
  </si>
  <si>
    <t>22/5/2024</t>
  </si>
  <si>
    <t>15916</t>
  </si>
  <si>
    <t>228</t>
  </si>
  <si>
    <t>11/5/2024</t>
  </si>
  <si>
    <t>15852</t>
  </si>
  <si>
    <t>20/5/2024</t>
  </si>
  <si>
    <t>15899</t>
  </si>
  <si>
    <t>15/5/2024</t>
  </si>
  <si>
    <t>203</t>
  </si>
  <si>
    <t>15871</t>
  </si>
  <si>
    <t>196</t>
  </si>
  <si>
    <t>12396</t>
  </si>
  <si>
    <t>04/5/2024</t>
  </si>
  <si>
    <t>818</t>
  </si>
  <si>
    <t>15943</t>
  </si>
  <si>
    <t>09/5/2024</t>
  </si>
  <si>
    <t>12376</t>
  </si>
  <si>
    <t>230</t>
  </si>
  <si>
    <t>Thanking you for your business.
PRAGATI LOGISTICS</t>
  </si>
  <si>
    <t>PL/DO/04357</t>
  </si>
  <si>
    <t>PL/DO/02754</t>
  </si>
  <si>
    <t>PL/MA/02971</t>
  </si>
  <si>
    <t>PL/DO/02417</t>
  </si>
  <si>
    <t>PL/MA/02875</t>
  </si>
  <si>
    <t>PL/DO/03771</t>
  </si>
  <si>
    <t>PL/DO/03564</t>
  </si>
  <si>
    <t>PL/DO/03558</t>
  </si>
  <si>
    <t>PL/MA/02148</t>
  </si>
  <si>
    <t>PL/JA/03816</t>
  </si>
  <si>
    <t>PL/MA/02306</t>
  </si>
  <si>
    <t>PL/DO/03016</t>
  </si>
  <si>
    <t>PL/DO/02854</t>
  </si>
  <si>
    <t>PL/DO/02853</t>
  </si>
  <si>
    <t>PL/DO/02407</t>
  </si>
  <si>
    <t>PL/MA/02895</t>
  </si>
  <si>
    <t>PL/MA/02084</t>
  </si>
  <si>
    <t>PL/MA/02561</t>
  </si>
  <si>
    <t>PARADEEP</t>
  </si>
  <si>
    <t>JAGATSINGHPUR</t>
  </si>
  <si>
    <t>BALIAPAL</t>
  </si>
  <si>
    <t>DARADA PATNA</t>
  </si>
  <si>
    <t>NTPC KANIHA</t>
  </si>
  <si>
    <t>NAUGAON</t>
  </si>
  <si>
    <t>DASARATHPUR</t>
  </si>
  <si>
    <t>CHANDANESWAR</t>
  </si>
  <si>
    <t>NIALI</t>
  </si>
  <si>
    <t>BINJHARPUR</t>
  </si>
  <si>
    <t>DASPALLA</t>
  </si>
  <si>
    <t>NAYAGARH</t>
  </si>
  <si>
    <t>PATTAMUNDAI</t>
  </si>
  <si>
    <t>DEOGARH</t>
  </si>
  <si>
    <t>BHADRAK</t>
  </si>
  <si>
    <t>RAJ SUNAKHALA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</si>
  <si>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</si>
  <si>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</si>
  <si>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</si>
  <si>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</si>
  <si>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</si>
  <si>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</si>
  <si>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</si>
  <si>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</si>
  <si>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</si>
  <si>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</si>
  <si>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</si>
  <si>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AMT.</t>
  </si>
  <si>
    <t>DD.CH.</t>
  </si>
  <si>
    <t>Kindly, verify &amp; confirm within 7 days, else GST will be filed by 20th JUNE, 2024. 
GST to be paid by Consignor under Reverse Charge Mechanism(RCM) as per GST.</t>
  </si>
  <si>
    <t xml:space="preserve">Bill Date:31/05/2024
Bill NO : 7870
Total Amount: 12190.00
</t>
  </si>
  <si>
    <t>(RUPEES TWELVE THOUSAND ONE HUNDRED NINETY ONLY)</t>
  </si>
  <si>
    <t xml:space="preserve">
GULMARG PRODUCTS
Address: HOLDING NO.366, WARD NO.13, 
NANDI SAHI,,CHOUDHURY BZAR-753001 ODISHA,9668199633
GST No: 21AABFG1688F1ZR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</si>
</sst>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104775</xdr:rowOff>
    </xdr:from>
    <xdr:to>
      <xdr:col>7</xdr:col>
      <xdr:colOff>276226</xdr:colOff>
      <xdr:row>0</xdr:row>
      <xdr:rowOff>981074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04775"/>
          <a:ext cx="4476750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2" sqref="O2"/>
    </sheetView>
  </sheetViews>
  <sheetFormatPr defaultRowHeight="15"/>
  <cols>
    <col min="1" max="1" width="4.140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42578125" style="1" customWidth="1"/>
    <col min="6" max="6" width="8.28515625" style="1" customWidth="1"/>
    <col min="7" max="7" width="5.7109375" style="1" customWidth="1"/>
    <col min="8" max="9" width="7.140625" style="2" customWidth="1"/>
    <col min="10" max="10" width="8" style="2" customWidth="1"/>
    <col min="11" max="11" width="7.570312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.75" customHeight="1">
      <c r="A2" s="11" t="s">
        <v>82</v>
      </c>
      <c r="B2" s="12"/>
      <c r="C2" s="12"/>
      <c r="D2" s="12"/>
      <c r="E2" s="12"/>
      <c r="F2" s="12"/>
      <c r="G2" s="12"/>
      <c r="H2" s="13"/>
      <c r="I2" s="14" t="s">
        <v>80</v>
      </c>
      <c r="J2" s="14"/>
      <c r="K2" s="14"/>
      <c r="L2" s="14"/>
    </row>
    <row r="3" spans="1:12" s="3" customFormat="1">
      <c r="A3" s="5" t="s">
        <v>67</v>
      </c>
      <c r="B3" s="5" t="s">
        <v>68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  <c r="H3" s="8" t="s">
        <v>74</v>
      </c>
      <c r="I3" s="8" t="s">
        <v>75</v>
      </c>
      <c r="J3" s="8" t="s">
        <v>78</v>
      </c>
      <c r="K3" s="8" t="s">
        <v>76</v>
      </c>
      <c r="L3" s="8" t="s">
        <v>77</v>
      </c>
    </row>
    <row r="4" spans="1:12">
      <c r="A4" s="15">
        <v>1</v>
      </c>
      <c r="B4" s="4" t="s">
        <v>25</v>
      </c>
      <c r="C4" s="4" t="s">
        <v>46</v>
      </c>
      <c r="D4" s="7" t="s">
        <v>66</v>
      </c>
      <c r="E4" s="4" t="s">
        <v>50</v>
      </c>
      <c r="F4" s="4" t="s">
        <v>26</v>
      </c>
      <c r="G4" s="4">
        <v>3</v>
      </c>
      <c r="H4" s="6">
        <f>VLOOKUP(E4,'[1]GULMARG PRODUCT'!$B$4:$C$148,2,FALSE)</f>
        <v>100</v>
      </c>
      <c r="I4" s="6">
        <f>G4*2</f>
        <v>6</v>
      </c>
      <c r="J4" s="6">
        <v>36</v>
      </c>
      <c r="K4" s="6">
        <v>50</v>
      </c>
      <c r="L4" s="6">
        <f>G4*H4+I4+J4+K4</f>
        <v>392</v>
      </c>
    </row>
    <row r="5" spans="1:12">
      <c r="A5" s="15">
        <v>2</v>
      </c>
      <c r="B5" s="4" t="s">
        <v>7</v>
      </c>
      <c r="C5" s="4" t="s">
        <v>35</v>
      </c>
      <c r="D5" s="7" t="s">
        <v>66</v>
      </c>
      <c r="E5" s="4" t="s">
        <v>51</v>
      </c>
      <c r="F5" s="4" t="s">
        <v>8</v>
      </c>
      <c r="G5" s="4">
        <v>5</v>
      </c>
      <c r="H5" s="6">
        <f>VLOOKUP(E5,'[1]GULMARG PRODUCT'!$B$4:$C$148,2,FALSE)</f>
        <v>100</v>
      </c>
      <c r="I5" s="6">
        <f>G5*2</f>
        <v>10</v>
      </c>
      <c r="J5" s="6">
        <v>60</v>
      </c>
      <c r="K5" s="6">
        <v>50</v>
      </c>
      <c r="L5" s="6">
        <f>G5*H5+I5+J5+K5</f>
        <v>620</v>
      </c>
    </row>
    <row r="6" spans="1:12">
      <c r="A6" s="15">
        <v>3</v>
      </c>
      <c r="B6" s="4" t="s">
        <v>28</v>
      </c>
      <c r="C6" s="4" t="s">
        <v>48</v>
      </c>
      <c r="D6" s="7" t="s">
        <v>66</v>
      </c>
      <c r="E6" s="4" t="s">
        <v>52</v>
      </c>
      <c r="F6" s="4" t="s">
        <v>29</v>
      </c>
      <c r="G6" s="4">
        <v>9</v>
      </c>
      <c r="H6" s="6">
        <f>VLOOKUP(E6,'[1]GULMARG PRODUCT'!$B$4:$C$148,2,FALSE)</f>
        <v>120</v>
      </c>
      <c r="I6" s="6">
        <f>G6*2</f>
        <v>18</v>
      </c>
      <c r="J6" s="6">
        <v>225</v>
      </c>
      <c r="K6" s="6">
        <v>50</v>
      </c>
      <c r="L6" s="6">
        <f>G6*H6+I6+J6+K6</f>
        <v>1373</v>
      </c>
    </row>
    <row r="7" spans="1:12">
      <c r="A7" s="15">
        <v>4</v>
      </c>
      <c r="B7" s="4" t="s">
        <v>3</v>
      </c>
      <c r="C7" s="4" t="s">
        <v>33</v>
      </c>
      <c r="D7" s="7" t="s">
        <v>66</v>
      </c>
      <c r="E7" s="4" t="s">
        <v>53</v>
      </c>
      <c r="F7" s="4" t="s">
        <v>4</v>
      </c>
      <c r="G7" s="4">
        <v>6</v>
      </c>
      <c r="H7" s="6">
        <f>VLOOKUP(E7,'[1]GULMARG PRODUCT'!$B$4:$C$148,2,FALSE)</f>
        <v>100</v>
      </c>
      <c r="I7" s="6">
        <f>G7*2</f>
        <v>12</v>
      </c>
      <c r="J7" s="6">
        <v>150</v>
      </c>
      <c r="K7" s="6">
        <v>50</v>
      </c>
      <c r="L7" s="6">
        <f>G7*H7+I7+J7+K7</f>
        <v>812</v>
      </c>
    </row>
    <row r="8" spans="1:12">
      <c r="A8" s="15">
        <v>5</v>
      </c>
      <c r="B8" s="4" t="s">
        <v>16</v>
      </c>
      <c r="C8" s="4" t="s">
        <v>45</v>
      </c>
      <c r="D8" s="7" t="s">
        <v>66</v>
      </c>
      <c r="E8" s="4" t="s">
        <v>56</v>
      </c>
      <c r="F8" s="4" t="s">
        <v>24</v>
      </c>
      <c r="G8" s="4">
        <v>11</v>
      </c>
      <c r="H8" s="6">
        <f>VLOOKUP(E8,'[1]GULMARG PRODUCT'!$B$4:$C$148,2,FALSE)</f>
        <v>100</v>
      </c>
      <c r="I8" s="6">
        <f>G8*2</f>
        <v>22</v>
      </c>
      <c r="J8" s="6">
        <v>275</v>
      </c>
      <c r="K8" s="6">
        <v>50</v>
      </c>
      <c r="L8" s="6">
        <f>G8*H8+I8+J8+K8</f>
        <v>1447</v>
      </c>
    </row>
    <row r="9" spans="1:12">
      <c r="A9" s="15">
        <v>6</v>
      </c>
      <c r="B9" s="4" t="s">
        <v>16</v>
      </c>
      <c r="C9" s="4" t="s">
        <v>44</v>
      </c>
      <c r="D9" s="7" t="s">
        <v>66</v>
      </c>
      <c r="E9" s="4" t="s">
        <v>55</v>
      </c>
      <c r="F9" s="4" t="s">
        <v>23</v>
      </c>
      <c r="G9" s="4">
        <v>5</v>
      </c>
      <c r="H9" s="6">
        <f>VLOOKUP(E9,'[1]GULMARG PRODUCT'!$B$4:$C$148,2,FALSE)</f>
        <v>110</v>
      </c>
      <c r="I9" s="6">
        <f>G9*2</f>
        <v>10</v>
      </c>
      <c r="J9" s="6">
        <v>125</v>
      </c>
      <c r="K9" s="6">
        <v>50</v>
      </c>
      <c r="L9" s="6">
        <f>G9*H9+I9+J9+K9</f>
        <v>735</v>
      </c>
    </row>
    <row r="10" spans="1:12">
      <c r="A10" s="15">
        <v>7</v>
      </c>
      <c r="B10" s="4" t="s">
        <v>16</v>
      </c>
      <c r="C10" s="4" t="s">
        <v>40</v>
      </c>
      <c r="D10" s="7" t="s">
        <v>66</v>
      </c>
      <c r="E10" s="4" t="s">
        <v>54</v>
      </c>
      <c r="F10" s="4" t="s">
        <v>17</v>
      </c>
      <c r="G10" s="4">
        <v>1</v>
      </c>
      <c r="H10" s="6">
        <f>VLOOKUP(E10,'[1]GULMARG PRODUCT'!$B$4:$C$148,2,FALSE)</f>
        <v>110</v>
      </c>
      <c r="I10" s="6">
        <f>G10*2</f>
        <v>2</v>
      </c>
      <c r="J10" s="6">
        <v>25</v>
      </c>
      <c r="K10" s="6">
        <v>50</v>
      </c>
      <c r="L10" s="6">
        <f>G10*H10+I10+J10+K10</f>
        <v>187</v>
      </c>
    </row>
    <row r="11" spans="1:12">
      <c r="A11" s="15">
        <v>8</v>
      </c>
      <c r="B11" s="4" t="s">
        <v>20</v>
      </c>
      <c r="C11" s="4" t="s">
        <v>43</v>
      </c>
      <c r="D11" s="7" t="s">
        <v>66</v>
      </c>
      <c r="E11" s="4" t="s">
        <v>58</v>
      </c>
      <c r="F11" s="4" t="s">
        <v>22</v>
      </c>
      <c r="G11" s="4">
        <v>2</v>
      </c>
      <c r="H11" s="6">
        <f>VLOOKUP(E11,'[1]GULMARG PRODUCT'!$B$4:$C$148,2,FALSE)</f>
        <v>100</v>
      </c>
      <c r="I11" s="6">
        <f>G11*2</f>
        <v>4</v>
      </c>
      <c r="J11" s="6">
        <v>24</v>
      </c>
      <c r="K11" s="6">
        <v>50</v>
      </c>
      <c r="L11" s="6">
        <f>G11*H11+I11+J11+K11</f>
        <v>278</v>
      </c>
    </row>
    <row r="12" spans="1:12">
      <c r="A12" s="15">
        <v>9</v>
      </c>
      <c r="B12" s="4" t="s">
        <v>20</v>
      </c>
      <c r="C12" s="4" t="s">
        <v>42</v>
      </c>
      <c r="D12" s="7" t="s">
        <v>66</v>
      </c>
      <c r="E12" s="4" t="s">
        <v>57</v>
      </c>
      <c r="F12" s="4" t="s">
        <v>21</v>
      </c>
      <c r="G12" s="4">
        <v>2</v>
      </c>
      <c r="H12" s="6">
        <f>VLOOKUP(E12,'[1]GULMARG PRODUCT'!$B$4:$C$148,2,FALSE)</f>
        <v>130</v>
      </c>
      <c r="I12" s="6">
        <f>G12*2</f>
        <v>4</v>
      </c>
      <c r="J12" s="6">
        <v>80</v>
      </c>
      <c r="K12" s="6">
        <v>50</v>
      </c>
      <c r="L12" s="6">
        <f>G12*H12+I12+J12+K12</f>
        <v>394</v>
      </c>
    </row>
    <row r="13" spans="1:12">
      <c r="A13" s="15">
        <v>10</v>
      </c>
      <c r="B13" s="4" t="s">
        <v>18</v>
      </c>
      <c r="C13" s="4" t="s">
        <v>41</v>
      </c>
      <c r="D13" s="7" t="s">
        <v>66</v>
      </c>
      <c r="E13" s="4" t="s">
        <v>59</v>
      </c>
      <c r="F13" s="4" t="s">
        <v>19</v>
      </c>
      <c r="G13" s="4">
        <v>15</v>
      </c>
      <c r="H13" s="6">
        <f>VLOOKUP(E13,'[1]GULMARG PRODUCT'!$B$4:$C$148,2,FALSE)</f>
        <v>110</v>
      </c>
      <c r="I13" s="6">
        <f>G13*2</f>
        <v>30</v>
      </c>
      <c r="J13" s="6">
        <v>375</v>
      </c>
      <c r="K13" s="6">
        <v>50</v>
      </c>
      <c r="L13" s="6">
        <f>G13*H13+I13+J13+K13</f>
        <v>2105</v>
      </c>
    </row>
    <row r="14" spans="1:12">
      <c r="A14" s="15">
        <v>11</v>
      </c>
      <c r="B14" s="4" t="s">
        <v>18</v>
      </c>
      <c r="C14" s="4" t="s">
        <v>49</v>
      </c>
      <c r="D14" s="7" t="s">
        <v>66</v>
      </c>
      <c r="E14" s="4" t="s">
        <v>60</v>
      </c>
      <c r="F14" s="4" t="s">
        <v>30</v>
      </c>
      <c r="G14" s="4">
        <v>3</v>
      </c>
      <c r="H14" s="6">
        <f>VLOOKUP(E14,'[1]GULMARG PRODUCT'!$B$4:$C$148,2,FALSE)</f>
        <v>100</v>
      </c>
      <c r="I14" s="6">
        <f>G14*2</f>
        <v>6</v>
      </c>
      <c r="J14" s="6">
        <v>60</v>
      </c>
      <c r="K14" s="6">
        <v>50</v>
      </c>
      <c r="L14" s="6">
        <f>G14*H14+I14+J14+K14</f>
        <v>416</v>
      </c>
    </row>
    <row r="15" spans="1:12">
      <c r="A15" s="15">
        <v>12</v>
      </c>
      <c r="B15" s="4" t="s">
        <v>13</v>
      </c>
      <c r="C15" s="4" t="s">
        <v>39</v>
      </c>
      <c r="D15" s="7" t="s">
        <v>66</v>
      </c>
      <c r="E15" s="4" t="s">
        <v>62</v>
      </c>
      <c r="F15" s="4" t="s">
        <v>15</v>
      </c>
      <c r="G15" s="4">
        <v>5</v>
      </c>
      <c r="H15" s="6">
        <f>VLOOKUP(E15,'[1]GULMARG PRODUCT'!$B$4:$C$148,2,FALSE)</f>
        <v>100</v>
      </c>
      <c r="I15" s="6">
        <f>G15*2</f>
        <v>10</v>
      </c>
      <c r="J15" s="6">
        <v>60</v>
      </c>
      <c r="K15" s="6">
        <v>50</v>
      </c>
      <c r="L15" s="6">
        <f>G15*H15+I15+J15+K15</f>
        <v>620</v>
      </c>
    </row>
    <row r="16" spans="1:12">
      <c r="A16" s="15">
        <v>13</v>
      </c>
      <c r="B16" s="4" t="s">
        <v>13</v>
      </c>
      <c r="C16" s="4" t="s">
        <v>38</v>
      </c>
      <c r="D16" s="7" t="s">
        <v>66</v>
      </c>
      <c r="E16" s="4" t="s">
        <v>61</v>
      </c>
      <c r="F16" s="4" t="s">
        <v>14</v>
      </c>
      <c r="G16" s="4">
        <v>2</v>
      </c>
      <c r="H16" s="6">
        <f>VLOOKUP(E16,'[1]GULMARG PRODUCT'!$B$4:$C$148,2,FALSE)</f>
        <v>100</v>
      </c>
      <c r="I16" s="6">
        <f>G16*2</f>
        <v>4</v>
      </c>
      <c r="J16" s="6">
        <v>24</v>
      </c>
      <c r="K16" s="6">
        <v>50</v>
      </c>
      <c r="L16" s="6">
        <f>G16*H16+I16+J16+K16</f>
        <v>278</v>
      </c>
    </row>
    <row r="17" spans="1:12">
      <c r="A17" s="15">
        <v>14</v>
      </c>
      <c r="B17" s="4" t="s">
        <v>11</v>
      </c>
      <c r="C17" s="4" t="s">
        <v>37</v>
      </c>
      <c r="D17" s="7" t="s">
        <v>66</v>
      </c>
      <c r="E17" s="4" t="s">
        <v>56</v>
      </c>
      <c r="F17" s="4" t="s">
        <v>12</v>
      </c>
      <c r="G17" s="4">
        <v>11</v>
      </c>
      <c r="H17" s="6">
        <f>VLOOKUP(E17,'[1]GULMARG PRODUCT'!$B$4:$C$148,2,FALSE)</f>
        <v>100</v>
      </c>
      <c r="I17" s="6">
        <f>G17*2</f>
        <v>22</v>
      </c>
      <c r="J17" s="6">
        <v>275</v>
      </c>
      <c r="K17" s="6">
        <v>50</v>
      </c>
      <c r="L17" s="6">
        <f>G17*H17+I17+J17+K17</f>
        <v>1447</v>
      </c>
    </row>
    <row r="18" spans="1:12">
      <c r="A18" s="15">
        <v>15</v>
      </c>
      <c r="B18" s="4" t="s">
        <v>9</v>
      </c>
      <c r="C18" s="4" t="s">
        <v>36</v>
      </c>
      <c r="D18" s="7" t="s">
        <v>66</v>
      </c>
      <c r="E18" s="4" t="s">
        <v>63</v>
      </c>
      <c r="F18" s="4" t="s">
        <v>10</v>
      </c>
      <c r="G18" s="4">
        <v>1</v>
      </c>
      <c r="H18" s="6">
        <f>VLOOKUP(E18,'[1]GULMARG PRODUCT'!$B$4:$C$148,2,FALSE)</f>
        <v>150</v>
      </c>
      <c r="I18" s="6">
        <f>G18*2</f>
        <v>2</v>
      </c>
      <c r="J18" s="6">
        <v>50</v>
      </c>
      <c r="K18" s="6">
        <v>50</v>
      </c>
      <c r="L18" s="6">
        <f>G18*H18+I18+J18+K18</f>
        <v>252</v>
      </c>
    </row>
    <row r="19" spans="1:12">
      <c r="A19" s="15">
        <v>16</v>
      </c>
      <c r="B19" s="4" t="s">
        <v>9</v>
      </c>
      <c r="C19" s="4" t="s">
        <v>47</v>
      </c>
      <c r="D19" s="7" t="s">
        <v>66</v>
      </c>
      <c r="E19" s="4" t="s">
        <v>64</v>
      </c>
      <c r="F19" s="4" t="s">
        <v>27</v>
      </c>
      <c r="G19" s="4">
        <v>2</v>
      </c>
      <c r="H19" s="6">
        <f>VLOOKUP(E19,'[1]GULMARG PRODUCT'!$B$4:$C$148,2,FALSE)</f>
        <v>100</v>
      </c>
      <c r="I19" s="6">
        <f>G19*2</f>
        <v>4</v>
      </c>
      <c r="J19" s="6">
        <v>24</v>
      </c>
      <c r="K19" s="6">
        <v>50</v>
      </c>
      <c r="L19" s="6">
        <f>G19*H19+I19+J19+K19</f>
        <v>278</v>
      </c>
    </row>
    <row r="20" spans="1:12">
      <c r="A20" s="15">
        <v>17</v>
      </c>
      <c r="B20" s="4" t="s">
        <v>5</v>
      </c>
      <c r="C20" s="4" t="s">
        <v>34</v>
      </c>
      <c r="D20" s="7" t="s">
        <v>66</v>
      </c>
      <c r="E20" s="4" t="s">
        <v>64</v>
      </c>
      <c r="F20" s="4" t="s">
        <v>6</v>
      </c>
      <c r="G20" s="4">
        <v>1</v>
      </c>
      <c r="H20" s="6">
        <f>VLOOKUP(E20,'[1]GULMARG PRODUCT'!$B$4:$C$148,2,FALSE)</f>
        <v>100</v>
      </c>
      <c r="I20" s="6">
        <f>G20*2</f>
        <v>2</v>
      </c>
      <c r="J20" s="6">
        <v>12</v>
      </c>
      <c r="K20" s="6">
        <v>50</v>
      </c>
      <c r="L20" s="6">
        <f>G20*H20+I20+J20+K20</f>
        <v>164</v>
      </c>
    </row>
    <row r="21" spans="1:12">
      <c r="A21" s="15">
        <v>18</v>
      </c>
      <c r="B21" s="4" t="s">
        <v>1</v>
      </c>
      <c r="C21" s="4" t="s">
        <v>32</v>
      </c>
      <c r="D21" s="7" t="s">
        <v>66</v>
      </c>
      <c r="E21" s="4" t="s">
        <v>65</v>
      </c>
      <c r="F21" s="4" t="s">
        <v>2</v>
      </c>
      <c r="G21" s="4">
        <v>3</v>
      </c>
      <c r="H21" s="6">
        <f>VLOOKUP(E21,'[1]GULMARG PRODUCT'!$B$4:$C$148,2,FALSE)</f>
        <v>100</v>
      </c>
      <c r="I21" s="6">
        <f>G21*2</f>
        <v>6</v>
      </c>
      <c r="J21" s="6">
        <v>36</v>
      </c>
      <c r="K21" s="6">
        <v>50</v>
      </c>
      <c r="L21" s="6">
        <f>G21*H21+I21+J21+K21</f>
        <v>392</v>
      </c>
    </row>
    <row r="22" spans="1:12" s="19" customFormat="1">
      <c r="A22" s="16" t="s">
        <v>81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8">
        <f>ROUND(SUM(L4:L21),0)</f>
        <v>12190</v>
      </c>
    </row>
    <row r="23" spans="1:12" s="3" customFormat="1" ht="30" customHeight="1">
      <c r="A23" s="9" t="s">
        <v>79</v>
      </c>
      <c r="B23" s="9"/>
      <c r="C23" s="9"/>
      <c r="D23" s="9"/>
      <c r="E23" s="9"/>
      <c r="F23" s="9"/>
      <c r="G23" s="9"/>
      <c r="H23" s="10"/>
      <c r="I23" s="10"/>
      <c r="J23" s="10"/>
      <c r="K23" s="10"/>
      <c r="L23" s="10"/>
    </row>
    <row r="24" spans="1:12" s="3" customFormat="1" ht="30" customHeight="1">
      <c r="A24" s="9" t="s">
        <v>31</v>
      </c>
      <c r="B24" s="9"/>
      <c r="C24" s="9"/>
      <c r="D24" s="9"/>
      <c r="E24" s="9"/>
      <c r="F24" s="9"/>
      <c r="G24" s="9"/>
      <c r="H24" s="10"/>
      <c r="I24" s="10"/>
      <c r="J24" s="10"/>
      <c r="K24" s="10"/>
      <c r="L24" s="10"/>
    </row>
    <row r="25" spans="1:12">
      <c r="G25" s="15">
        <f>SUM(G4:G21)</f>
        <v>87</v>
      </c>
    </row>
  </sheetData>
  <sortState ref="B4:L21">
    <sortCondition ref="B4:B21"/>
    <sortCondition ref="C4:C21"/>
  </sortState>
  <mergeCells count="7">
    <mergeCell ref="A22:K22"/>
    <mergeCell ref="A23:L23"/>
    <mergeCell ref="A24:L24"/>
    <mergeCell ref="A1:H1"/>
    <mergeCell ref="A2:H2"/>
    <mergeCell ref="I1:L1"/>
    <mergeCell ref="I2:L2"/>
  </mergeCells>
  <pageMargins left="0.23622047244094491" right="0.27559055118110237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2024-06-14T11:09:46Z</cp:lastPrinted>
  <dcterms:created xsi:type="dcterms:W3CDTF">2024-06-13T05:49:54Z</dcterms:created>
  <dcterms:modified xsi:type="dcterms:W3CDTF">2024-06-14T11:09:46Z</dcterms:modified>
</cp:coreProperties>
</file>