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3" i="1" l="1"/>
  <c r="G13" i="1"/>
  <c r="L7" i="1"/>
  <c r="L9" i="1"/>
  <c r="L8" i="1"/>
  <c r="L6" i="1"/>
  <c r="L5" i="1"/>
  <c r="L4" i="1"/>
  <c r="J9" i="1"/>
  <c r="J8" i="1"/>
  <c r="J7" i="1"/>
  <c r="J6" i="1"/>
  <c r="J5" i="1"/>
  <c r="J4" i="1"/>
  <c r="A5" i="1" l="1"/>
  <c r="A6" i="1" s="1"/>
  <c r="A7" i="1" s="1"/>
  <c r="A8" i="1" s="1"/>
  <c r="A9" i="1" s="1"/>
  <c r="I5" i="1"/>
  <c r="I6" i="1"/>
  <c r="I7" i="1"/>
  <c r="I8" i="1"/>
  <c r="I9" i="1"/>
  <c r="I4" i="1"/>
  <c r="L10" i="1" l="1"/>
</calcChain>
</file>

<file path=xl/sharedStrings.xml><?xml version="1.0" encoding="utf-8"?>
<sst xmlns="http://schemas.openxmlformats.org/spreadsheetml/2006/main" count="46" uniqueCount="39">
  <si>
    <t>20/5/2025</t>
  </si>
  <si>
    <t>0056</t>
  </si>
  <si>
    <t>21/5/2025</t>
  </si>
  <si>
    <t>53</t>
  </si>
  <si>
    <t>31/5/2025</t>
  </si>
  <si>
    <t>89</t>
  </si>
  <si>
    <t>92</t>
  </si>
  <si>
    <t>30/5/2025</t>
  </si>
  <si>
    <t>0101</t>
  </si>
  <si>
    <t>SL</t>
  </si>
  <si>
    <t>DATE</t>
  </si>
  <si>
    <t>LR NO</t>
  </si>
  <si>
    <t>INV NO</t>
  </si>
  <si>
    <t>FROM</t>
  </si>
  <si>
    <t>CASE</t>
  </si>
  <si>
    <t>JA/03471</t>
  </si>
  <si>
    <t>JA/03496</t>
  </si>
  <si>
    <t>JA/04252</t>
  </si>
  <si>
    <t>JA/04313</t>
  </si>
  <si>
    <t>JA/04357</t>
  </si>
  <si>
    <t xml:space="preserve">BANDHABHUIN </t>
  </si>
  <si>
    <t>BANKI</t>
  </si>
  <si>
    <t>CTC</t>
  </si>
  <si>
    <t>BETNOTI</t>
  </si>
  <si>
    <t>RATE</t>
  </si>
  <si>
    <t>AMOUNT</t>
  </si>
  <si>
    <t>Thanking you for your business.
PRAGATI LOGISTICS</t>
  </si>
  <si>
    <t>Kindly, verify &amp; confirm within 7 days, else GST will be filed by 20th JUNE, 2024. 
GST to be paid by Consignor under Reverse Charge Mechanism(RCM) as per GST.</t>
  </si>
  <si>
    <t xml:space="preserve">
To,
M/S SHREE SHYAM COMMERCIAL
C/O : IFFCOMC CROP SCIENCE  PVT. LTD.
Address: JAGATPUR, CUTTACK
GST No: 21AUOPG4575G2ZL
</t>
  </si>
  <si>
    <t>WEIGHT</t>
  </si>
  <si>
    <t>LR CH.</t>
  </si>
  <si>
    <t>BONTH CHHAK</t>
  </si>
  <si>
    <t>NAYAGARH</t>
  </si>
  <si>
    <t>PL/JA/24944</t>
  </si>
  <si>
    <t>INVOICE
PRAGATI LOGISTICS,
SAMANTA SAHI KHUNTIA LANE, 
Mobile : 8984191006
GST No:21AGHPB9356M1Z9</t>
  </si>
  <si>
    <t>DESTINATION</t>
  </si>
  <si>
    <t>DD.CH.</t>
  </si>
  <si>
    <t>Bill Date: 31/05/2025
Bill NO. : 7220
Total Amount: 6380.00</t>
  </si>
  <si>
    <t>(RUPEES SIX THOUSAND THREE HUNDRED EIGHTY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</si>
</sst>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3" fillId="0" borderId="0" xfId="0" applyNumberFormat="1" applyFont="1" applyAlignment="1">
      <alignment wrapText="1"/>
    </xf>
    <xf numFmtId="2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2" borderId="0" xfId="0" applyNumberFormat="1" applyFont="1" applyFill="1" applyAlignment="1">
      <alignment horizontal="right" vertic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14" fontId="0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2" fontId="3" fillId="0" borderId="1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 vertical="center" wrapText="1"/>
    </xf>
    <xf numFmtId="2" fontId="1" fillId="0" borderId="1" xfId="0" applyNumberFormat="1" applyFont="1" applyBorder="1"/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2" borderId="2" xfId="0" applyNumberFormat="1" applyFont="1" applyFill="1" applyBorder="1" applyAlignment="1">
      <alignment horizontal="right" vertical="center"/>
    </xf>
    <xf numFmtId="0" fontId="2" fillId="2" borderId="3" xfId="0" applyNumberFormat="1" applyFont="1" applyFill="1" applyBorder="1" applyAlignment="1">
      <alignment horizontal="right" vertical="center"/>
    </xf>
    <xf numFmtId="0" fontId="2" fillId="2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5</xdr:col>
      <xdr:colOff>895350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57150"/>
          <a:ext cx="3514725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  <row r="327">
          <cell r="C327" t="str">
            <v>ASILA</v>
          </cell>
          <cell r="E327">
            <v>3.75</v>
          </cell>
        </row>
        <row r="328">
          <cell r="C328" t="str">
            <v>SUNDERGARH</v>
          </cell>
          <cell r="E328">
            <v>4.88</v>
          </cell>
        </row>
        <row r="329">
          <cell r="C329" t="str">
            <v xml:space="preserve">BANDHABHUIN </v>
          </cell>
          <cell r="E329">
            <v>3.75</v>
          </cell>
        </row>
        <row r="330">
          <cell r="C330" t="str">
            <v>BETNOTI</v>
          </cell>
          <cell r="E330">
            <v>4.88</v>
          </cell>
        </row>
        <row r="331">
          <cell r="C331" t="str">
            <v>CHANDBALI</v>
          </cell>
          <cell r="E331">
            <v>3.75</v>
          </cell>
        </row>
        <row r="332">
          <cell r="C332" t="str">
            <v>CHURAHANDI</v>
          </cell>
          <cell r="E332">
            <v>4.88</v>
          </cell>
        </row>
        <row r="333">
          <cell r="C333" t="str">
            <v>JATABAL</v>
          </cell>
          <cell r="E333">
            <v>4.88</v>
          </cell>
        </row>
        <row r="334">
          <cell r="C334" t="str">
            <v>GULUMUNDA</v>
          </cell>
          <cell r="E334">
            <v>4.88</v>
          </cell>
        </row>
        <row r="335">
          <cell r="C335" t="str">
            <v>EKAMBA</v>
          </cell>
          <cell r="E335">
            <v>4.88</v>
          </cell>
        </row>
        <row r="336">
          <cell r="C336" t="str">
            <v>KUNDURA</v>
          </cell>
          <cell r="E336">
            <v>4.88</v>
          </cell>
        </row>
        <row r="337">
          <cell r="C337" t="str">
            <v>SANAGARH</v>
          </cell>
          <cell r="E337">
            <v>3.75</v>
          </cell>
        </row>
        <row r="338">
          <cell r="C338" t="str">
            <v>PANITIRA</v>
          </cell>
          <cell r="E338">
            <v>3.75</v>
          </cell>
        </row>
        <row r="339">
          <cell r="C339" t="str">
            <v>S RAMPUR</v>
          </cell>
          <cell r="E339">
            <v>4.88</v>
          </cell>
        </row>
        <row r="340">
          <cell r="C340" t="str">
            <v>PAIKAMAL</v>
          </cell>
          <cell r="E340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X7" sqref="X7"/>
    </sheetView>
  </sheetViews>
  <sheetFormatPr defaultRowHeight="15"/>
  <cols>
    <col min="1" max="1" width="3.85546875" customWidth="1"/>
    <col min="2" max="2" width="10.42578125" bestFit="1" customWidth="1"/>
    <col min="3" max="3" width="11.7109375" bestFit="1" customWidth="1"/>
    <col min="4" max="4" width="7.5703125" bestFit="1" customWidth="1"/>
    <col min="5" max="5" width="6.42578125" bestFit="1" customWidth="1"/>
    <col min="6" max="6" width="15" customWidth="1"/>
    <col min="7" max="7" width="6.42578125" customWidth="1"/>
    <col min="8" max="8" width="8.7109375" customWidth="1"/>
    <col min="9" max="10" width="6.5703125" customWidth="1"/>
    <col min="11" max="11" width="7.140625" customWidth="1"/>
    <col min="12" max="12" width="9.42578125" bestFit="1" customWidth="1"/>
  </cols>
  <sheetData>
    <row r="1" spans="1:14" s="5" customFormat="1" ht="90" customHeight="1">
      <c r="A1" s="20"/>
      <c r="B1" s="21"/>
      <c r="C1" s="21"/>
      <c r="D1" s="21"/>
      <c r="E1" s="21"/>
      <c r="F1" s="22"/>
      <c r="G1" s="23" t="s">
        <v>34</v>
      </c>
      <c r="H1" s="23"/>
      <c r="I1" s="23"/>
      <c r="J1" s="23"/>
      <c r="K1" s="23"/>
      <c r="L1" s="23"/>
    </row>
    <row r="2" spans="1:14" s="7" customFormat="1" ht="81.75" customHeight="1">
      <c r="A2" s="24" t="s">
        <v>28</v>
      </c>
      <c r="B2" s="21"/>
      <c r="C2" s="21"/>
      <c r="D2" s="21"/>
      <c r="E2" s="21"/>
      <c r="F2" s="22"/>
      <c r="G2" s="25" t="s">
        <v>37</v>
      </c>
      <c r="H2" s="26"/>
      <c r="I2" s="26"/>
      <c r="J2" s="26"/>
      <c r="K2" s="26"/>
      <c r="L2" s="26"/>
      <c r="M2" s="6"/>
      <c r="N2" s="6"/>
    </row>
    <row r="3" spans="1:14" s="3" customFormat="1">
      <c r="A3" s="2" t="s">
        <v>9</v>
      </c>
      <c r="B3" s="2" t="s">
        <v>10</v>
      </c>
      <c r="C3" s="2" t="s">
        <v>11</v>
      </c>
      <c r="D3" s="2" t="s">
        <v>12</v>
      </c>
      <c r="E3" s="2" t="s">
        <v>13</v>
      </c>
      <c r="F3" s="2" t="s">
        <v>35</v>
      </c>
      <c r="G3" s="2" t="s">
        <v>14</v>
      </c>
      <c r="H3" s="2" t="s">
        <v>29</v>
      </c>
      <c r="I3" s="2" t="s">
        <v>24</v>
      </c>
      <c r="J3" s="2" t="s">
        <v>36</v>
      </c>
      <c r="K3" s="2" t="s">
        <v>30</v>
      </c>
      <c r="L3" s="2" t="s">
        <v>25</v>
      </c>
    </row>
    <row r="4" spans="1:14" s="3" customFormat="1">
      <c r="A4" s="10">
        <v>1</v>
      </c>
      <c r="B4" s="12">
        <v>45693</v>
      </c>
      <c r="C4" s="1" t="s">
        <v>33</v>
      </c>
      <c r="D4" s="13">
        <v>4911</v>
      </c>
      <c r="E4" s="1" t="s">
        <v>22</v>
      </c>
      <c r="F4" s="11" t="s">
        <v>32</v>
      </c>
      <c r="G4" s="1">
        <v>6</v>
      </c>
      <c r="H4" s="4">
        <v>60</v>
      </c>
      <c r="I4" s="4">
        <f>VLOOKUP(F4,'[1]BIOSTARDT INDIA'!$C$3:$E$343,3,FALSE)</f>
        <v>3</v>
      </c>
      <c r="J4" s="4">
        <f>G4*30</f>
        <v>180</v>
      </c>
      <c r="K4" s="14">
        <v>25</v>
      </c>
      <c r="L4" s="14">
        <f>H4*I4+J4+K4</f>
        <v>385</v>
      </c>
    </row>
    <row r="5" spans="1:14">
      <c r="A5" s="10">
        <f>A4+1</f>
        <v>2</v>
      </c>
      <c r="B5" s="1" t="s">
        <v>0</v>
      </c>
      <c r="C5" s="1" t="s">
        <v>15</v>
      </c>
      <c r="D5" s="1" t="s">
        <v>1</v>
      </c>
      <c r="E5" s="1" t="s">
        <v>22</v>
      </c>
      <c r="F5" s="11" t="s">
        <v>23</v>
      </c>
      <c r="G5" s="1">
        <v>15</v>
      </c>
      <c r="H5" s="4">
        <v>150</v>
      </c>
      <c r="I5" s="4">
        <f>VLOOKUP(F5,'[1]BIOSTARDT INDIA'!$C$3:$E$343,3,FALSE)</f>
        <v>4.88</v>
      </c>
      <c r="J5" s="4">
        <f t="shared" ref="J5:J9" si="0">G5*30</f>
        <v>450</v>
      </c>
      <c r="K5" s="14">
        <v>25</v>
      </c>
      <c r="L5" s="14">
        <f t="shared" ref="L5:L9" si="1">H5*I5+J5+K5</f>
        <v>1207</v>
      </c>
    </row>
    <row r="6" spans="1:14">
      <c r="A6" s="10">
        <f t="shared" ref="A6:A9" si="2">A5+1</f>
        <v>3</v>
      </c>
      <c r="B6" s="1" t="s">
        <v>2</v>
      </c>
      <c r="C6" s="1" t="s">
        <v>16</v>
      </c>
      <c r="D6" s="1" t="s">
        <v>3</v>
      </c>
      <c r="E6" s="1" t="s">
        <v>22</v>
      </c>
      <c r="F6" s="1" t="s">
        <v>20</v>
      </c>
      <c r="G6" s="1">
        <v>26</v>
      </c>
      <c r="H6" s="4">
        <v>368</v>
      </c>
      <c r="I6" s="4">
        <f>VLOOKUP(F6,'[1]BIOSTARDT INDIA'!$C$3:$E$343,3,FALSE)</f>
        <v>3.75</v>
      </c>
      <c r="J6" s="4">
        <f t="shared" si="0"/>
        <v>780</v>
      </c>
      <c r="K6" s="14">
        <v>25</v>
      </c>
      <c r="L6" s="14">
        <f t="shared" si="1"/>
        <v>2185</v>
      </c>
    </row>
    <row r="7" spans="1:14">
      <c r="A7" s="10">
        <f t="shared" si="2"/>
        <v>4</v>
      </c>
      <c r="B7" s="1" t="s">
        <v>7</v>
      </c>
      <c r="C7" s="1" t="s">
        <v>19</v>
      </c>
      <c r="D7" s="1" t="s">
        <v>8</v>
      </c>
      <c r="E7" s="1" t="s">
        <v>22</v>
      </c>
      <c r="F7" s="11" t="s">
        <v>31</v>
      </c>
      <c r="G7" s="1">
        <v>5</v>
      </c>
      <c r="H7" s="4">
        <v>32</v>
      </c>
      <c r="I7" s="4">
        <f>VLOOKUP(F7,'[1]BIOSTARDT INDIA'!$C$3:$E$343,3,FALSE)</f>
        <v>3.75</v>
      </c>
      <c r="J7" s="4">
        <f t="shared" si="0"/>
        <v>150</v>
      </c>
      <c r="K7" s="14">
        <v>25</v>
      </c>
      <c r="L7" s="14">
        <f>50*I7+J7+K7</f>
        <v>362.5</v>
      </c>
    </row>
    <row r="8" spans="1:14">
      <c r="A8" s="10">
        <f t="shared" si="2"/>
        <v>5</v>
      </c>
      <c r="B8" s="1" t="s">
        <v>4</v>
      </c>
      <c r="C8" s="1" t="s">
        <v>17</v>
      </c>
      <c r="D8" s="1" t="s">
        <v>5</v>
      </c>
      <c r="E8" s="1" t="s">
        <v>22</v>
      </c>
      <c r="F8" s="1" t="s">
        <v>20</v>
      </c>
      <c r="G8" s="1">
        <v>20</v>
      </c>
      <c r="H8" s="4">
        <v>200</v>
      </c>
      <c r="I8" s="4">
        <f>VLOOKUP(F8,'[1]BIOSTARDT INDIA'!$C$3:$E$343,3,FALSE)</f>
        <v>3.75</v>
      </c>
      <c r="J8" s="4">
        <f t="shared" si="0"/>
        <v>600</v>
      </c>
      <c r="K8" s="14">
        <v>25</v>
      </c>
      <c r="L8" s="14">
        <f t="shared" si="1"/>
        <v>1375</v>
      </c>
    </row>
    <row r="9" spans="1:14">
      <c r="A9" s="10">
        <f t="shared" si="2"/>
        <v>6</v>
      </c>
      <c r="B9" s="1" t="s">
        <v>4</v>
      </c>
      <c r="C9" s="1" t="s">
        <v>18</v>
      </c>
      <c r="D9" s="1" t="s">
        <v>6</v>
      </c>
      <c r="E9" s="1" t="s">
        <v>22</v>
      </c>
      <c r="F9" s="1" t="s">
        <v>21</v>
      </c>
      <c r="G9" s="1">
        <v>15</v>
      </c>
      <c r="H9" s="4">
        <v>130</v>
      </c>
      <c r="I9" s="4">
        <f>VLOOKUP(F9,'[1]BIOSTARDT INDIA'!$C$3:$E$343,3,FALSE)</f>
        <v>3</v>
      </c>
      <c r="J9" s="4">
        <f t="shared" si="0"/>
        <v>450</v>
      </c>
      <c r="K9" s="14">
        <v>25</v>
      </c>
      <c r="L9" s="14">
        <f t="shared" si="1"/>
        <v>865</v>
      </c>
    </row>
    <row r="10" spans="1:14" s="15" customFormat="1" ht="15" customHeight="1">
      <c r="A10" s="30" t="s">
        <v>38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  <c r="L10" s="8">
        <f>ROUND(SUM(L4:L9),0)</f>
        <v>6380</v>
      </c>
      <c r="M10" s="9"/>
    </row>
    <row r="11" spans="1:14" s="5" customFormat="1" ht="33.75" customHeight="1">
      <c r="A11" s="27" t="s">
        <v>27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9"/>
    </row>
    <row r="12" spans="1:14" s="5" customFormat="1" ht="30.75" customHeight="1">
      <c r="A12" s="17" t="s">
        <v>26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9"/>
    </row>
    <row r="13" spans="1:14">
      <c r="G13" s="2">
        <f>SUM(G4:G9)</f>
        <v>87</v>
      </c>
      <c r="H13" s="16">
        <f>SUM(H4:H9)</f>
        <v>940</v>
      </c>
    </row>
  </sheetData>
  <sortState ref="B2:H6">
    <sortCondition ref="B1"/>
  </sortState>
  <mergeCells count="7">
    <mergeCell ref="A12:L12"/>
    <mergeCell ref="A1:F1"/>
    <mergeCell ref="G1:L1"/>
    <mergeCell ref="A2:F2"/>
    <mergeCell ref="G2:L2"/>
    <mergeCell ref="A11:L11"/>
    <mergeCell ref="A10:K10"/>
  </mergeCells>
  <conditionalFormatting sqref="D1:D2">
    <cfRule type="duplicateValues" dxfId="0" priority="4"/>
  </conditionalFormatting>
  <pageMargins left="0.27559055118110237" right="0.35433070866141736" top="0.74803149606299213" bottom="0.74803149606299213" header="0.31496062992125984" footer="0.31496062992125984"/>
  <pageSetup paperSize="9" scale="9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2025-08-05T07:32:41Z</cp:lastPrinted>
  <dcterms:created xsi:type="dcterms:W3CDTF">2025-06-20T07:38:46Z</dcterms:created>
  <dcterms:modified xsi:type="dcterms:W3CDTF">2025-08-05T07:32:42Z</dcterms:modified>
</cp:coreProperties>
</file>