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6" i="1"/>
  <c r="M11"/>
  <c r="M20"/>
  <c r="M2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  <c r="I5" l="1"/>
  <c r="M5" s="1"/>
  <c r="I6"/>
  <c r="M6" s="1"/>
  <c r="I7"/>
  <c r="M7" s="1"/>
  <c r="I8"/>
  <c r="M8" s="1"/>
  <c r="I9"/>
  <c r="M9" s="1"/>
  <c r="I10"/>
  <c r="M10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2"/>
  <c r="M22" s="1"/>
  <c r="I23"/>
  <c r="M23" s="1"/>
  <c r="I24"/>
  <c r="M24" s="1"/>
  <c r="I25"/>
  <c r="M25" s="1"/>
  <c r="I4"/>
  <c r="M4" s="1"/>
</calcChain>
</file>

<file path=xl/sharedStrings.xml><?xml version="1.0" encoding="utf-8"?>
<sst xmlns="http://schemas.openxmlformats.org/spreadsheetml/2006/main" count="152" uniqueCount="95">
  <si>
    <t>03/5/2025</t>
  </si>
  <si>
    <t>264</t>
  </si>
  <si>
    <t>02/5/2025</t>
  </si>
  <si>
    <t>PLASTIC</t>
  </si>
  <si>
    <t>262</t>
  </si>
  <si>
    <t>72</t>
  </si>
  <si>
    <t>71</t>
  </si>
  <si>
    <t>01/5/2025</t>
  </si>
  <si>
    <t>259</t>
  </si>
  <si>
    <t>08/5/2025</t>
  </si>
  <si>
    <t>282</t>
  </si>
  <si>
    <t>09/5/2025</t>
  </si>
  <si>
    <t>79</t>
  </si>
  <si>
    <t>13/5/2025</t>
  </si>
  <si>
    <t>300</t>
  </si>
  <si>
    <t>15/5/2025</t>
  </si>
  <si>
    <t>299</t>
  </si>
  <si>
    <t>17/5/2025</t>
  </si>
  <si>
    <t>128</t>
  </si>
  <si>
    <t>18/5/2025</t>
  </si>
  <si>
    <t>26</t>
  </si>
  <si>
    <t>29</t>
  </si>
  <si>
    <t>20/5/2025</t>
  </si>
  <si>
    <t>350</t>
  </si>
  <si>
    <t>19/5/2025</t>
  </si>
  <si>
    <t>347</t>
  </si>
  <si>
    <t>22/5/2025</t>
  </si>
  <si>
    <t>359</t>
  </si>
  <si>
    <t>24/5/2025</t>
  </si>
  <si>
    <t>366</t>
  </si>
  <si>
    <t>GLASS</t>
  </si>
  <si>
    <t>27/5/2025</t>
  </si>
  <si>
    <t>367</t>
  </si>
  <si>
    <t>28/5/2025</t>
  </si>
  <si>
    <t>119</t>
  </si>
  <si>
    <t>288</t>
  </si>
  <si>
    <t>321</t>
  </si>
  <si>
    <t>31/5/2025</t>
  </si>
  <si>
    <t>154</t>
  </si>
  <si>
    <t>137</t>
  </si>
  <si>
    <t>DO/02029</t>
  </si>
  <si>
    <t>DO/02064</t>
  </si>
  <si>
    <t>DO/02065</t>
  </si>
  <si>
    <t>DO/02132</t>
  </si>
  <si>
    <t>DO/02133</t>
  </si>
  <si>
    <t>DO/02307</t>
  </si>
  <si>
    <t>DO/02436</t>
  </si>
  <si>
    <t>DO/02571</t>
  </si>
  <si>
    <t>DO/02706</t>
  </si>
  <si>
    <t>DO/02786</t>
  </si>
  <si>
    <t>DO/02874</t>
  </si>
  <si>
    <t>DO/02875</t>
  </si>
  <si>
    <t>DO/03037</t>
  </si>
  <si>
    <t>DO/03061</t>
  </si>
  <si>
    <t>DO/03130</t>
  </si>
  <si>
    <t>DO/03310</t>
  </si>
  <si>
    <t>DO/03390</t>
  </si>
  <si>
    <t>DO/03465</t>
  </si>
  <si>
    <t>JA/02856</t>
  </si>
  <si>
    <t>MA/01638</t>
  </si>
  <si>
    <t>MA/02099</t>
  </si>
  <si>
    <t>MA/02100</t>
  </si>
  <si>
    <t>PATTAMUNDAI</t>
  </si>
  <si>
    <t>DHENKANAL</t>
  </si>
  <si>
    <t>CHANDIKHOL</t>
  </si>
  <si>
    <t>KENDRAPARA</t>
  </si>
  <si>
    <t>KAMAKHYANAGAR</t>
  </si>
  <si>
    <t>SALIPUR</t>
  </si>
  <si>
    <t>JARKA</t>
  </si>
  <si>
    <t>NIALI</t>
  </si>
  <si>
    <t>PARADEEP</t>
  </si>
  <si>
    <t>KEONJHAR</t>
  </si>
  <si>
    <t>JHUMPURA</t>
  </si>
  <si>
    <t>CHAMPUA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</si>
  <si>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</si>
  <si>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</si>
  <si>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</si>
  <si>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</si>
  <si>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</si>
  <si>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</si>
  <si>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</si>
  <si>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</si>
  <si>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</si>
  <si>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</si>
  <si>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</si>
  <si>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</t>
  </si>
  <si>
    <t>LR</t>
  </si>
  <si>
    <t>AMOUNT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</si>
  <si>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</si>
  <si>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</si>
  <si>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</si>
  <si>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</si>
  <si>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</si>
  <si>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(RUPEES SIX THOUSAND TWO HUNDRED FIFTY SIX ONLY)</t>
  </si>
  <si>
    <t>Bill Date: 31/05/2025
Bill NO : 6627
TotalAmount: 6256.00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</si>
</sst>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7</xdr:col>
      <xdr:colOff>95250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3848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KRISHAN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JAJPUR TOWN</v>
          </cell>
          <cell r="G4" t="str">
            <v>PLASTIC</v>
          </cell>
          <cell r="H4">
            <v>1</v>
          </cell>
          <cell r="I4">
            <v>88</v>
          </cell>
        </row>
        <row r="5">
          <cell r="F5" t="str">
            <v>JAGATSINGHPUR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JAGATSINGHPUR</v>
          </cell>
          <cell r="G6" t="str">
            <v>PLASTIC</v>
          </cell>
          <cell r="H6">
            <v>1</v>
          </cell>
          <cell r="I6">
            <v>88</v>
          </cell>
        </row>
        <row r="7">
          <cell r="F7" t="str">
            <v>CHHATIA</v>
          </cell>
          <cell r="G7" t="str">
            <v>PLASTIC</v>
          </cell>
          <cell r="H7">
            <v>3</v>
          </cell>
          <cell r="I7">
            <v>88</v>
          </cell>
        </row>
        <row r="8">
          <cell r="F8" t="str">
            <v>DHENKANAL</v>
          </cell>
          <cell r="G8" t="str">
            <v>PLASTIC</v>
          </cell>
          <cell r="H8">
            <v>2</v>
          </cell>
          <cell r="I8">
            <v>88</v>
          </cell>
        </row>
        <row r="9">
          <cell r="F9" t="str">
            <v>PARADEEP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KENDRAPARA</v>
          </cell>
          <cell r="G10" t="str">
            <v>PLASTIC</v>
          </cell>
          <cell r="H10">
            <v>4</v>
          </cell>
          <cell r="I10">
            <v>88</v>
          </cell>
        </row>
        <row r="11">
          <cell r="F11" t="str">
            <v>JHUMPURA</v>
          </cell>
          <cell r="G11" t="str">
            <v>GLASS</v>
          </cell>
          <cell r="H11">
            <v>2</v>
          </cell>
          <cell r="I11">
            <v>88</v>
          </cell>
        </row>
        <row r="12">
          <cell r="F12" t="str">
            <v>CHAMPUA</v>
          </cell>
          <cell r="G12" t="str">
            <v>PLASTIC</v>
          </cell>
          <cell r="H12">
            <v>1</v>
          </cell>
          <cell r="I12">
            <v>120</v>
          </cell>
        </row>
        <row r="13">
          <cell r="F13" t="str">
            <v>CHANDIKHOL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PARADEEP</v>
          </cell>
          <cell r="G14" t="str">
            <v>PLASTIC</v>
          </cell>
          <cell r="H14">
            <v>3</v>
          </cell>
          <cell r="I14">
            <v>88</v>
          </cell>
        </row>
        <row r="15">
          <cell r="F15" t="str">
            <v>JAJPUR TOWN</v>
          </cell>
          <cell r="G15" t="str">
            <v>PLASTIC</v>
          </cell>
          <cell r="H15">
            <v>2</v>
          </cell>
          <cell r="I15">
            <v>88</v>
          </cell>
        </row>
        <row r="16">
          <cell r="F16" t="str">
            <v>DHENKANAL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KAMAKHYANAGAR</v>
          </cell>
          <cell r="G17" t="str">
            <v>PLASTIC</v>
          </cell>
          <cell r="H17">
            <v>3</v>
          </cell>
          <cell r="I17">
            <v>88</v>
          </cell>
        </row>
        <row r="18">
          <cell r="F18" t="str">
            <v>PATTAMUNDAI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PATTAMUNDAI</v>
          </cell>
          <cell r="G19" t="str">
            <v>PLASTIC</v>
          </cell>
          <cell r="H19">
            <v>3</v>
          </cell>
          <cell r="I19">
            <v>88</v>
          </cell>
        </row>
        <row r="20">
          <cell r="F20" t="str">
            <v>JAJPUR ROAD</v>
          </cell>
          <cell r="G20" t="str">
            <v>PLASTIC</v>
          </cell>
          <cell r="H20">
            <v>4</v>
          </cell>
          <cell r="I20">
            <v>88</v>
          </cell>
        </row>
        <row r="21">
          <cell r="F21" t="str">
            <v>JAJPUR ROAD</v>
          </cell>
          <cell r="G21" t="str">
            <v>PLASTIC</v>
          </cell>
          <cell r="H21">
            <v>3</v>
          </cell>
          <cell r="I21">
            <v>88</v>
          </cell>
        </row>
        <row r="22">
          <cell r="F22" t="str">
            <v>KENDRAPARA</v>
          </cell>
          <cell r="G22" t="str">
            <v>PLASTIC</v>
          </cell>
          <cell r="H22">
            <v>4</v>
          </cell>
          <cell r="I22">
            <v>88</v>
          </cell>
        </row>
        <row r="23">
          <cell r="F23" t="str">
            <v>JAJPUR ROAD</v>
          </cell>
          <cell r="G23" t="str">
            <v>PLASTIC</v>
          </cell>
          <cell r="H23">
            <v>1</v>
          </cell>
          <cell r="I23">
            <v>88</v>
          </cell>
        </row>
        <row r="24">
          <cell r="F24" t="str">
            <v>JAJPUR ROAD</v>
          </cell>
          <cell r="G24" t="str">
            <v>PLASTIC</v>
          </cell>
          <cell r="H24">
            <v>4</v>
          </cell>
          <cell r="I24">
            <v>88</v>
          </cell>
        </row>
        <row r="25">
          <cell r="F25" t="str">
            <v>KAKATPUR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BARBIL</v>
          </cell>
          <cell r="G26" t="str">
            <v>GLASS</v>
          </cell>
          <cell r="H26">
            <v>1</v>
          </cell>
          <cell r="I26">
            <v>110</v>
          </cell>
        </row>
        <row r="27">
          <cell r="F27" t="str">
            <v xml:space="preserve">GOPINATHPUR </v>
          </cell>
          <cell r="G27" t="str">
            <v>PLASTIC</v>
          </cell>
          <cell r="H27">
            <v>3</v>
          </cell>
          <cell r="I27">
            <v>88</v>
          </cell>
        </row>
        <row r="28">
          <cell r="F28" t="str">
            <v>NIALI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ADASPUR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KENDRAPARA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JAGATSINGHPUR</v>
          </cell>
          <cell r="G31" t="str">
            <v>PLASTIC</v>
          </cell>
          <cell r="H31">
            <v>3</v>
          </cell>
          <cell r="I31">
            <v>88</v>
          </cell>
        </row>
        <row r="32">
          <cell r="F32" t="str">
            <v>JAGATSINGHPUR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JAGATSINGHPUR</v>
          </cell>
          <cell r="G33" t="str">
            <v>PLASTIC</v>
          </cell>
          <cell r="H33">
            <v>3</v>
          </cell>
          <cell r="I33">
            <v>88</v>
          </cell>
        </row>
        <row r="34">
          <cell r="F34" t="str">
            <v>PATTAMUNDAI</v>
          </cell>
          <cell r="G34" t="str">
            <v>PLASTIC</v>
          </cell>
          <cell r="H34">
            <v>3</v>
          </cell>
          <cell r="I34">
            <v>88</v>
          </cell>
        </row>
        <row r="35">
          <cell r="F35" t="str">
            <v>JAJPUR ROAD</v>
          </cell>
          <cell r="G35" t="str">
            <v>PLASTIC</v>
          </cell>
          <cell r="H35">
            <v>4</v>
          </cell>
          <cell r="I35">
            <v>88</v>
          </cell>
        </row>
        <row r="36">
          <cell r="F36" t="str">
            <v>CHANDOL</v>
          </cell>
          <cell r="G36" t="str">
            <v>PLASTIC</v>
          </cell>
          <cell r="H36">
            <v>2</v>
          </cell>
          <cell r="I36">
            <v>88</v>
          </cell>
        </row>
        <row r="37">
          <cell r="F37" t="str">
            <v>KENDRAPARA</v>
          </cell>
          <cell r="G37" t="str">
            <v>PLASTIC</v>
          </cell>
          <cell r="H37">
            <v>2</v>
          </cell>
          <cell r="I37">
            <v>88</v>
          </cell>
        </row>
        <row r="38">
          <cell r="F38" t="str">
            <v>KAMAKHYANAGAR</v>
          </cell>
          <cell r="G38" t="str">
            <v>PLASTIC</v>
          </cell>
          <cell r="H38">
            <v>3</v>
          </cell>
          <cell r="I38">
            <v>88</v>
          </cell>
        </row>
        <row r="39">
          <cell r="F39" t="str">
            <v>KENDRAPARA</v>
          </cell>
          <cell r="G39" t="str">
            <v>PLASTIC</v>
          </cell>
          <cell r="H39">
            <v>2</v>
          </cell>
          <cell r="I39">
            <v>88</v>
          </cell>
        </row>
        <row r="40">
          <cell r="F40" t="str">
            <v>DHENKANAL</v>
          </cell>
          <cell r="G40" t="str">
            <v>PLASTIC</v>
          </cell>
          <cell r="H40">
            <v>1</v>
          </cell>
          <cell r="I40">
            <v>88</v>
          </cell>
        </row>
        <row r="41">
          <cell r="F41" t="str">
            <v>NIALI</v>
          </cell>
          <cell r="G41" t="str">
            <v>PLASTIC</v>
          </cell>
          <cell r="H41">
            <v>2</v>
          </cell>
          <cell r="I41">
            <v>88</v>
          </cell>
        </row>
        <row r="42">
          <cell r="F42" t="str">
            <v>JAJPUR TOWN</v>
          </cell>
          <cell r="G42" t="str">
            <v>PLASTIC</v>
          </cell>
          <cell r="H42">
            <v>1</v>
          </cell>
          <cell r="I42">
            <v>88</v>
          </cell>
        </row>
        <row r="43">
          <cell r="F43" t="str">
            <v>KENDRAPARA</v>
          </cell>
          <cell r="G43" t="str">
            <v>PLASTIC</v>
          </cell>
          <cell r="H43">
            <v>2</v>
          </cell>
          <cell r="I43">
            <v>88</v>
          </cell>
        </row>
        <row r="44">
          <cell r="F44" t="str">
            <v>CHAMPUA</v>
          </cell>
          <cell r="G44" t="str">
            <v>GLASS</v>
          </cell>
          <cell r="H44">
            <v>2</v>
          </cell>
          <cell r="I44">
            <v>120</v>
          </cell>
        </row>
        <row r="45">
          <cell r="F45" t="str">
            <v>DHENKANAL</v>
          </cell>
          <cell r="G45" t="str">
            <v>PLASTIC</v>
          </cell>
          <cell r="H45">
            <v>2</v>
          </cell>
          <cell r="I45">
            <v>88</v>
          </cell>
        </row>
        <row r="46">
          <cell r="F46" t="str">
            <v>CHANDIKHOL</v>
          </cell>
          <cell r="G46" t="str">
            <v>PLASTIC</v>
          </cell>
          <cell r="H46">
            <v>2</v>
          </cell>
          <cell r="I46">
            <v>88</v>
          </cell>
        </row>
        <row r="47">
          <cell r="F47" t="str">
            <v>PATTAMUNDAI</v>
          </cell>
          <cell r="G47" t="str">
            <v>PLASTIC</v>
          </cell>
          <cell r="H47">
            <v>8</v>
          </cell>
          <cell r="I47">
            <v>88</v>
          </cell>
        </row>
        <row r="48">
          <cell r="F48" t="str">
            <v>NIALI</v>
          </cell>
          <cell r="G48" t="str">
            <v>PLASTIC</v>
          </cell>
          <cell r="H48">
            <v>2</v>
          </cell>
          <cell r="I48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P19" sqref="P1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9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5.5703125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1" t="s">
        <v>88</v>
      </c>
      <c r="J1" s="11"/>
      <c r="K1" s="11"/>
      <c r="L1" s="11"/>
      <c r="M1" s="11"/>
    </row>
    <row r="2" spans="1:13" s="1" customFormat="1" ht="75.75" customHeight="1">
      <c r="A2" s="11" t="s">
        <v>89</v>
      </c>
      <c r="B2" s="11"/>
      <c r="C2" s="11"/>
      <c r="D2" s="11"/>
      <c r="E2" s="11"/>
      <c r="F2" s="11"/>
      <c r="G2" s="11"/>
      <c r="H2" s="11"/>
      <c r="I2" s="11" t="s">
        <v>94</v>
      </c>
      <c r="J2" s="11"/>
      <c r="K2" s="11"/>
      <c r="L2" s="11"/>
      <c r="M2" s="11"/>
    </row>
    <row r="3" spans="1:13" s="2" customFormat="1">
      <c r="A3" s="3" t="s">
        <v>75</v>
      </c>
      <c r="B3" s="3" t="s">
        <v>76</v>
      </c>
      <c r="C3" s="3" t="s">
        <v>77</v>
      </c>
      <c r="D3" s="3" t="s">
        <v>78</v>
      </c>
      <c r="E3" s="3" t="s">
        <v>79</v>
      </c>
      <c r="F3" s="3" t="s">
        <v>80</v>
      </c>
      <c r="G3" s="3" t="s">
        <v>81</v>
      </c>
      <c r="H3" s="3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</row>
    <row r="4" spans="1:13">
      <c r="A4" s="4">
        <v>1</v>
      </c>
      <c r="B4" s="4" t="s">
        <v>7</v>
      </c>
      <c r="C4" s="4" t="s">
        <v>44</v>
      </c>
      <c r="D4" s="4" t="s">
        <v>8</v>
      </c>
      <c r="E4" s="5" t="s">
        <v>74</v>
      </c>
      <c r="F4" s="4" t="s">
        <v>64</v>
      </c>
      <c r="G4" s="4" t="s">
        <v>3</v>
      </c>
      <c r="H4" s="4">
        <v>2</v>
      </c>
      <c r="I4" s="7">
        <f>VLOOKUP(F4,[1]Invoice!$F$4:$I$48,4,FALSE)</f>
        <v>88</v>
      </c>
      <c r="J4" s="7">
        <f>H4*2</f>
        <v>4</v>
      </c>
      <c r="K4" s="7">
        <f>H4*12</f>
        <v>24</v>
      </c>
      <c r="L4" s="7">
        <v>25</v>
      </c>
      <c r="M4" s="7">
        <f>H4*I4+J4+K4+L4</f>
        <v>229</v>
      </c>
    </row>
    <row r="5" spans="1:13">
      <c r="A5" s="4">
        <v>2</v>
      </c>
      <c r="B5" s="4" t="s">
        <v>2</v>
      </c>
      <c r="C5" s="4" t="s">
        <v>41</v>
      </c>
      <c r="D5" s="4" t="s">
        <v>4</v>
      </c>
      <c r="E5" s="5" t="s">
        <v>74</v>
      </c>
      <c r="F5" s="4" t="s">
        <v>63</v>
      </c>
      <c r="G5" s="4" t="s">
        <v>3</v>
      </c>
      <c r="H5" s="4">
        <v>4</v>
      </c>
      <c r="I5" s="7">
        <f>VLOOKUP(F5,[1]Invoice!$F$4:$I$48,4,FALSE)</f>
        <v>88</v>
      </c>
      <c r="J5" s="7">
        <f t="shared" ref="J5:J25" si="0">H5*2</f>
        <v>8</v>
      </c>
      <c r="K5" s="7">
        <f t="shared" ref="K5:K25" si="1">H5*12</f>
        <v>48</v>
      </c>
      <c r="L5" s="7">
        <v>25</v>
      </c>
      <c r="M5" s="7">
        <f t="shared" ref="M5:M25" si="2">H5*I5+J5+K5+L5</f>
        <v>433</v>
      </c>
    </row>
    <row r="6" spans="1:13">
      <c r="A6" s="4">
        <v>3</v>
      </c>
      <c r="B6" s="4" t="s">
        <v>2</v>
      </c>
      <c r="C6" s="4" t="s">
        <v>42</v>
      </c>
      <c r="D6" s="4" t="s">
        <v>5</v>
      </c>
      <c r="E6" s="5" t="s">
        <v>74</v>
      </c>
      <c r="F6" s="4" t="s">
        <v>63</v>
      </c>
      <c r="G6" s="4" t="s">
        <v>3</v>
      </c>
      <c r="H6" s="4">
        <v>1</v>
      </c>
      <c r="I6" s="7">
        <f>VLOOKUP(F6,[1]Invoice!$F$4:$I$48,4,FALSE)</f>
        <v>88</v>
      </c>
      <c r="J6" s="7">
        <f t="shared" si="0"/>
        <v>2</v>
      </c>
      <c r="K6" s="7">
        <f t="shared" si="1"/>
        <v>12</v>
      </c>
      <c r="L6" s="7">
        <v>25</v>
      </c>
      <c r="M6" s="7">
        <f t="shared" si="2"/>
        <v>127</v>
      </c>
    </row>
    <row r="7" spans="1:13">
      <c r="A7" s="4">
        <v>4</v>
      </c>
      <c r="B7" s="4" t="s">
        <v>2</v>
      </c>
      <c r="C7" s="4" t="s">
        <v>43</v>
      </c>
      <c r="D7" s="4" t="s">
        <v>6</v>
      </c>
      <c r="E7" s="5" t="s">
        <v>74</v>
      </c>
      <c r="F7" s="4" t="s">
        <v>64</v>
      </c>
      <c r="G7" s="4" t="s">
        <v>3</v>
      </c>
      <c r="H7" s="4">
        <v>2</v>
      </c>
      <c r="I7" s="7">
        <f>VLOOKUP(F7,[1]Invoice!$F$4:$I$48,4,FALSE)</f>
        <v>88</v>
      </c>
      <c r="J7" s="7">
        <f t="shared" si="0"/>
        <v>4</v>
      </c>
      <c r="K7" s="7">
        <f t="shared" si="1"/>
        <v>24</v>
      </c>
      <c r="L7" s="7">
        <v>25</v>
      </c>
      <c r="M7" s="7">
        <f t="shared" si="2"/>
        <v>229</v>
      </c>
    </row>
    <row r="8" spans="1:13">
      <c r="A8" s="4">
        <v>5</v>
      </c>
      <c r="B8" s="4" t="s">
        <v>0</v>
      </c>
      <c r="C8" s="4" t="s">
        <v>40</v>
      </c>
      <c r="D8" s="4" t="s">
        <v>1</v>
      </c>
      <c r="E8" s="5" t="s">
        <v>74</v>
      </c>
      <c r="F8" s="4" t="s">
        <v>62</v>
      </c>
      <c r="G8" s="4" t="s">
        <v>3</v>
      </c>
      <c r="H8" s="4">
        <v>2</v>
      </c>
      <c r="I8" s="7">
        <f>VLOOKUP(F8,[1]Invoice!$F$4:$I$48,4,FALSE)</f>
        <v>88</v>
      </c>
      <c r="J8" s="7">
        <f t="shared" si="0"/>
        <v>4</v>
      </c>
      <c r="K8" s="7">
        <f t="shared" si="1"/>
        <v>24</v>
      </c>
      <c r="L8" s="7">
        <v>25</v>
      </c>
      <c r="M8" s="7">
        <f t="shared" si="2"/>
        <v>229</v>
      </c>
    </row>
    <row r="9" spans="1:13">
      <c r="A9" s="4">
        <v>6</v>
      </c>
      <c r="B9" s="4" t="s">
        <v>9</v>
      </c>
      <c r="C9" s="4" t="s">
        <v>45</v>
      </c>
      <c r="D9" s="4" t="s">
        <v>10</v>
      </c>
      <c r="E9" s="5" t="s">
        <v>74</v>
      </c>
      <c r="F9" s="4" t="s">
        <v>62</v>
      </c>
      <c r="G9" s="4" t="s">
        <v>3</v>
      </c>
      <c r="H9" s="4">
        <v>4</v>
      </c>
      <c r="I9" s="7">
        <f>VLOOKUP(F9,[1]Invoice!$F$4:$I$48,4,FALSE)</f>
        <v>88</v>
      </c>
      <c r="J9" s="7">
        <f t="shared" si="0"/>
        <v>8</v>
      </c>
      <c r="K9" s="7">
        <f t="shared" si="1"/>
        <v>48</v>
      </c>
      <c r="L9" s="7">
        <v>25</v>
      </c>
      <c r="M9" s="7">
        <f t="shared" si="2"/>
        <v>433</v>
      </c>
    </row>
    <row r="10" spans="1:13">
      <c r="A10" s="4">
        <v>7</v>
      </c>
      <c r="B10" s="4" t="s">
        <v>11</v>
      </c>
      <c r="C10" s="4" t="s">
        <v>46</v>
      </c>
      <c r="D10" s="4" t="s">
        <v>12</v>
      </c>
      <c r="E10" s="5" t="s">
        <v>74</v>
      </c>
      <c r="F10" s="4" t="s">
        <v>62</v>
      </c>
      <c r="G10" s="4" t="s">
        <v>3</v>
      </c>
      <c r="H10" s="4">
        <v>2</v>
      </c>
      <c r="I10" s="7">
        <f>VLOOKUP(F10,[1]Invoice!$F$4:$I$48,4,FALSE)</f>
        <v>88</v>
      </c>
      <c r="J10" s="7">
        <f t="shared" si="0"/>
        <v>4</v>
      </c>
      <c r="K10" s="7">
        <f t="shared" si="1"/>
        <v>24</v>
      </c>
      <c r="L10" s="7">
        <v>25</v>
      </c>
      <c r="M10" s="7">
        <f t="shared" si="2"/>
        <v>229</v>
      </c>
    </row>
    <row r="11" spans="1:13">
      <c r="A11" s="4">
        <v>8</v>
      </c>
      <c r="B11" s="4" t="s">
        <v>11</v>
      </c>
      <c r="C11" s="4" t="s">
        <v>58</v>
      </c>
      <c r="D11" s="4" t="s">
        <v>35</v>
      </c>
      <c r="E11" s="5" t="s">
        <v>74</v>
      </c>
      <c r="F11" s="4" t="s">
        <v>71</v>
      </c>
      <c r="G11" s="4" t="s">
        <v>30</v>
      </c>
      <c r="H11" s="4">
        <v>1</v>
      </c>
      <c r="I11" s="7">
        <v>120</v>
      </c>
      <c r="J11" s="7">
        <f t="shared" si="0"/>
        <v>2</v>
      </c>
      <c r="K11" s="7">
        <f t="shared" si="1"/>
        <v>12</v>
      </c>
      <c r="L11" s="7">
        <v>25</v>
      </c>
      <c r="M11" s="7">
        <f t="shared" si="2"/>
        <v>159</v>
      </c>
    </row>
    <row r="12" spans="1:13">
      <c r="A12" s="4">
        <v>9</v>
      </c>
      <c r="B12" s="4" t="s">
        <v>13</v>
      </c>
      <c r="C12" s="4" t="s">
        <v>47</v>
      </c>
      <c r="D12" s="4" t="s">
        <v>14</v>
      </c>
      <c r="E12" s="5" t="s">
        <v>74</v>
      </c>
      <c r="F12" s="4" t="s">
        <v>62</v>
      </c>
      <c r="G12" s="4" t="s">
        <v>3</v>
      </c>
      <c r="H12" s="4">
        <v>1</v>
      </c>
      <c r="I12" s="7">
        <f>VLOOKUP(F12,[1]Invoice!$F$4:$I$48,4,FALSE)</f>
        <v>88</v>
      </c>
      <c r="J12" s="7">
        <f t="shared" si="0"/>
        <v>2</v>
      </c>
      <c r="K12" s="7">
        <f t="shared" si="1"/>
        <v>12</v>
      </c>
      <c r="L12" s="7">
        <v>25</v>
      </c>
      <c r="M12" s="7">
        <f t="shared" si="2"/>
        <v>127</v>
      </c>
    </row>
    <row r="13" spans="1:13">
      <c r="A13" s="4">
        <v>10</v>
      </c>
      <c r="B13" s="4" t="s">
        <v>15</v>
      </c>
      <c r="C13" s="4" t="s">
        <v>48</v>
      </c>
      <c r="D13" s="4" t="s">
        <v>16</v>
      </c>
      <c r="E13" s="5" t="s">
        <v>74</v>
      </c>
      <c r="F13" s="4" t="s">
        <v>65</v>
      </c>
      <c r="G13" s="4" t="s">
        <v>3</v>
      </c>
      <c r="H13" s="4">
        <v>1</v>
      </c>
      <c r="I13" s="7">
        <f>VLOOKUP(F13,[1]Invoice!$F$4:$I$48,4,FALSE)</f>
        <v>88</v>
      </c>
      <c r="J13" s="7">
        <f t="shared" si="0"/>
        <v>2</v>
      </c>
      <c r="K13" s="7">
        <f t="shared" si="1"/>
        <v>12</v>
      </c>
      <c r="L13" s="7">
        <v>25</v>
      </c>
      <c r="M13" s="7">
        <f t="shared" si="2"/>
        <v>127</v>
      </c>
    </row>
    <row r="14" spans="1:13">
      <c r="A14" s="4">
        <v>11</v>
      </c>
      <c r="B14" s="4" t="s">
        <v>17</v>
      </c>
      <c r="C14" s="4" t="s">
        <v>49</v>
      </c>
      <c r="D14" s="4" t="s">
        <v>18</v>
      </c>
      <c r="E14" s="5" t="s">
        <v>74</v>
      </c>
      <c r="F14" s="4" t="s">
        <v>65</v>
      </c>
      <c r="G14" s="4" t="s">
        <v>3</v>
      </c>
      <c r="H14" s="4">
        <v>2</v>
      </c>
      <c r="I14" s="7">
        <f>VLOOKUP(F14,[1]Invoice!$F$4:$I$48,4,FALSE)</f>
        <v>88</v>
      </c>
      <c r="J14" s="7">
        <f t="shared" si="0"/>
        <v>4</v>
      </c>
      <c r="K14" s="7">
        <f t="shared" si="1"/>
        <v>24</v>
      </c>
      <c r="L14" s="7">
        <v>25</v>
      </c>
      <c r="M14" s="7">
        <f t="shared" si="2"/>
        <v>229</v>
      </c>
    </row>
    <row r="15" spans="1:13">
      <c r="A15" s="4">
        <v>12</v>
      </c>
      <c r="B15" s="4" t="s">
        <v>17</v>
      </c>
      <c r="C15" s="4" t="s">
        <v>59</v>
      </c>
      <c r="D15" s="4" t="s">
        <v>36</v>
      </c>
      <c r="E15" s="5" t="s">
        <v>74</v>
      </c>
      <c r="F15" s="4" t="s">
        <v>72</v>
      </c>
      <c r="G15" s="4" t="s">
        <v>30</v>
      </c>
      <c r="H15" s="4">
        <v>3</v>
      </c>
      <c r="I15" s="7">
        <f>VLOOKUP(F15,[1]Invoice!$F$4:$I$48,4,FALSE)</f>
        <v>88</v>
      </c>
      <c r="J15" s="7">
        <f t="shared" si="0"/>
        <v>6</v>
      </c>
      <c r="K15" s="7">
        <f t="shared" si="1"/>
        <v>36</v>
      </c>
      <c r="L15" s="7">
        <v>25</v>
      </c>
      <c r="M15" s="7">
        <f t="shared" si="2"/>
        <v>331</v>
      </c>
    </row>
    <row r="16" spans="1:13">
      <c r="A16" s="4">
        <v>13</v>
      </c>
      <c r="B16" s="4" t="s">
        <v>19</v>
      </c>
      <c r="C16" s="4" t="s">
        <v>50</v>
      </c>
      <c r="D16" s="4" t="s">
        <v>20</v>
      </c>
      <c r="E16" s="5" t="s">
        <v>74</v>
      </c>
      <c r="F16" s="4" t="s">
        <v>63</v>
      </c>
      <c r="G16" s="4" t="s">
        <v>3</v>
      </c>
      <c r="H16" s="4">
        <v>1</v>
      </c>
      <c r="I16" s="7">
        <f>VLOOKUP(F16,[1]Invoice!$F$4:$I$48,4,FALSE)</f>
        <v>88</v>
      </c>
      <c r="J16" s="7">
        <f t="shared" si="0"/>
        <v>2</v>
      </c>
      <c r="K16" s="7">
        <f t="shared" si="1"/>
        <v>12</v>
      </c>
      <c r="L16" s="7">
        <v>25</v>
      </c>
      <c r="M16" s="7">
        <f t="shared" si="2"/>
        <v>127</v>
      </c>
    </row>
    <row r="17" spans="1:13">
      <c r="A17" s="4">
        <v>14</v>
      </c>
      <c r="B17" s="4" t="s">
        <v>19</v>
      </c>
      <c r="C17" s="4" t="s">
        <v>51</v>
      </c>
      <c r="D17" s="4" t="s">
        <v>21</v>
      </c>
      <c r="E17" s="5" t="s">
        <v>74</v>
      </c>
      <c r="F17" s="4" t="s">
        <v>66</v>
      </c>
      <c r="G17" s="4" t="s">
        <v>3</v>
      </c>
      <c r="H17" s="4">
        <v>3</v>
      </c>
      <c r="I17" s="7">
        <f>VLOOKUP(F17,[1]Invoice!$F$4:$I$48,4,FALSE)</f>
        <v>88</v>
      </c>
      <c r="J17" s="7">
        <f t="shared" si="0"/>
        <v>6</v>
      </c>
      <c r="K17" s="7">
        <f t="shared" si="1"/>
        <v>36</v>
      </c>
      <c r="L17" s="7">
        <v>25</v>
      </c>
      <c r="M17" s="7">
        <f t="shared" si="2"/>
        <v>331</v>
      </c>
    </row>
    <row r="18" spans="1:13">
      <c r="A18" s="4">
        <v>15</v>
      </c>
      <c r="B18" s="4" t="s">
        <v>24</v>
      </c>
      <c r="C18" s="4" t="s">
        <v>53</v>
      </c>
      <c r="D18" s="4" t="s">
        <v>25</v>
      </c>
      <c r="E18" s="5" t="s">
        <v>74</v>
      </c>
      <c r="F18" s="4" t="s">
        <v>65</v>
      </c>
      <c r="G18" s="4" t="s">
        <v>3</v>
      </c>
      <c r="H18" s="4">
        <v>1</v>
      </c>
      <c r="I18" s="7">
        <f>VLOOKUP(F18,[1]Invoice!$F$4:$I$48,4,FALSE)</f>
        <v>88</v>
      </c>
      <c r="J18" s="7">
        <f t="shared" si="0"/>
        <v>2</v>
      </c>
      <c r="K18" s="7">
        <f t="shared" si="1"/>
        <v>12</v>
      </c>
      <c r="L18" s="7">
        <v>25</v>
      </c>
      <c r="M18" s="7">
        <f t="shared" si="2"/>
        <v>127</v>
      </c>
    </row>
    <row r="19" spans="1:13">
      <c r="A19" s="4">
        <v>16</v>
      </c>
      <c r="B19" s="4" t="s">
        <v>22</v>
      </c>
      <c r="C19" s="4" t="s">
        <v>52</v>
      </c>
      <c r="D19" s="4" t="s">
        <v>23</v>
      </c>
      <c r="E19" s="5" t="s">
        <v>74</v>
      </c>
      <c r="F19" s="4" t="s">
        <v>64</v>
      </c>
      <c r="G19" s="4" t="s">
        <v>3</v>
      </c>
      <c r="H19" s="4">
        <v>4</v>
      </c>
      <c r="I19" s="7">
        <f>VLOOKUP(F19,[1]Invoice!$F$4:$I$48,4,FALSE)</f>
        <v>88</v>
      </c>
      <c r="J19" s="7">
        <f t="shared" si="0"/>
        <v>8</v>
      </c>
      <c r="K19" s="7">
        <f t="shared" si="1"/>
        <v>48</v>
      </c>
      <c r="L19" s="7">
        <v>25</v>
      </c>
      <c r="M19" s="7">
        <f t="shared" si="2"/>
        <v>433</v>
      </c>
    </row>
    <row r="20" spans="1:13">
      <c r="A20" s="4">
        <v>17</v>
      </c>
      <c r="B20" s="4" t="s">
        <v>26</v>
      </c>
      <c r="C20" s="4" t="s">
        <v>54</v>
      </c>
      <c r="D20" s="4" t="s">
        <v>27</v>
      </c>
      <c r="E20" s="5" t="s">
        <v>74</v>
      </c>
      <c r="F20" s="4" t="s">
        <v>67</v>
      </c>
      <c r="G20" s="4" t="s">
        <v>3</v>
      </c>
      <c r="H20" s="4">
        <v>2</v>
      </c>
      <c r="I20" s="7">
        <v>88</v>
      </c>
      <c r="J20" s="7">
        <f t="shared" si="0"/>
        <v>4</v>
      </c>
      <c r="K20" s="7">
        <f t="shared" si="1"/>
        <v>24</v>
      </c>
      <c r="L20" s="7">
        <v>25</v>
      </c>
      <c r="M20" s="7">
        <f t="shared" si="2"/>
        <v>229</v>
      </c>
    </row>
    <row r="21" spans="1:13">
      <c r="A21" s="4">
        <v>18</v>
      </c>
      <c r="B21" s="4" t="s">
        <v>28</v>
      </c>
      <c r="C21" s="4" t="s">
        <v>55</v>
      </c>
      <c r="D21" s="4" t="s">
        <v>29</v>
      </c>
      <c r="E21" s="5" t="s">
        <v>74</v>
      </c>
      <c r="F21" s="4" t="s">
        <v>68</v>
      </c>
      <c r="G21" s="4" t="s">
        <v>30</v>
      </c>
      <c r="H21" s="4">
        <v>1</v>
      </c>
      <c r="I21" s="7">
        <v>88</v>
      </c>
      <c r="J21" s="7">
        <f t="shared" si="0"/>
        <v>2</v>
      </c>
      <c r="K21" s="7">
        <f t="shared" si="1"/>
        <v>12</v>
      </c>
      <c r="L21" s="7">
        <v>25</v>
      </c>
      <c r="M21" s="7">
        <f t="shared" si="2"/>
        <v>127</v>
      </c>
    </row>
    <row r="22" spans="1:13">
      <c r="A22" s="4">
        <v>19</v>
      </c>
      <c r="B22" s="4" t="s">
        <v>31</v>
      </c>
      <c r="C22" s="4" t="s">
        <v>56</v>
      </c>
      <c r="D22" s="4" t="s">
        <v>32</v>
      </c>
      <c r="E22" s="5" t="s">
        <v>74</v>
      </c>
      <c r="F22" s="4" t="s">
        <v>69</v>
      </c>
      <c r="G22" s="4" t="s">
        <v>3</v>
      </c>
      <c r="H22" s="4">
        <v>4</v>
      </c>
      <c r="I22" s="7">
        <f>VLOOKUP(F22,[1]Invoice!$F$4:$I$48,4,FALSE)</f>
        <v>88</v>
      </c>
      <c r="J22" s="7">
        <f t="shared" si="0"/>
        <v>8</v>
      </c>
      <c r="K22" s="7">
        <f t="shared" si="1"/>
        <v>48</v>
      </c>
      <c r="L22" s="7">
        <v>25</v>
      </c>
      <c r="M22" s="7">
        <f t="shared" si="2"/>
        <v>433</v>
      </c>
    </row>
    <row r="23" spans="1:13">
      <c r="A23" s="4">
        <v>20</v>
      </c>
      <c r="B23" s="4" t="s">
        <v>33</v>
      </c>
      <c r="C23" s="4" t="s">
        <v>57</v>
      </c>
      <c r="D23" s="4" t="s">
        <v>34</v>
      </c>
      <c r="E23" s="5" t="s">
        <v>74</v>
      </c>
      <c r="F23" s="4" t="s">
        <v>70</v>
      </c>
      <c r="G23" s="4" t="s">
        <v>3</v>
      </c>
      <c r="H23" s="4">
        <v>10</v>
      </c>
      <c r="I23" s="7">
        <f>VLOOKUP(F23,[1]Invoice!$F$4:$I$48,4,FALSE)</f>
        <v>88</v>
      </c>
      <c r="J23" s="7">
        <f t="shared" si="0"/>
        <v>20</v>
      </c>
      <c r="K23" s="7">
        <f t="shared" si="1"/>
        <v>120</v>
      </c>
      <c r="L23" s="7">
        <v>25</v>
      </c>
      <c r="M23" s="7">
        <f t="shared" si="2"/>
        <v>1045</v>
      </c>
    </row>
    <row r="24" spans="1:13">
      <c r="A24" s="4">
        <v>21</v>
      </c>
      <c r="B24" s="4" t="s">
        <v>37</v>
      </c>
      <c r="C24" s="4" t="s">
        <v>60</v>
      </c>
      <c r="D24" s="4" t="s">
        <v>38</v>
      </c>
      <c r="E24" s="5" t="s">
        <v>74</v>
      </c>
      <c r="F24" s="4" t="s">
        <v>72</v>
      </c>
      <c r="G24" s="4" t="s">
        <v>30</v>
      </c>
      <c r="H24" s="4">
        <v>2</v>
      </c>
      <c r="I24" s="7">
        <f>VLOOKUP(F24,[1]Invoice!$F$4:$I$48,4,FALSE)</f>
        <v>88</v>
      </c>
      <c r="J24" s="7">
        <f t="shared" si="0"/>
        <v>4</v>
      </c>
      <c r="K24" s="7">
        <f t="shared" si="1"/>
        <v>24</v>
      </c>
      <c r="L24" s="7">
        <v>25</v>
      </c>
      <c r="M24" s="7">
        <f t="shared" si="2"/>
        <v>229</v>
      </c>
    </row>
    <row r="25" spans="1:13">
      <c r="A25" s="4">
        <v>22</v>
      </c>
      <c r="B25" s="4" t="s">
        <v>37</v>
      </c>
      <c r="C25" s="4" t="s">
        <v>61</v>
      </c>
      <c r="D25" s="4" t="s">
        <v>39</v>
      </c>
      <c r="E25" s="5" t="s">
        <v>74</v>
      </c>
      <c r="F25" s="4" t="s">
        <v>73</v>
      </c>
      <c r="G25" s="4" t="s">
        <v>30</v>
      </c>
      <c r="H25" s="4">
        <v>2</v>
      </c>
      <c r="I25" s="7">
        <f>VLOOKUP(F25,[1]Invoice!$F$4:$I$48,4,FALSE)</f>
        <v>120</v>
      </c>
      <c r="J25" s="7">
        <f t="shared" si="0"/>
        <v>4</v>
      </c>
      <c r="K25" s="7">
        <f t="shared" si="1"/>
        <v>24</v>
      </c>
      <c r="L25" s="7">
        <v>25</v>
      </c>
      <c r="M25" s="7">
        <f t="shared" si="2"/>
        <v>293</v>
      </c>
    </row>
    <row r="26" spans="1:13" s="1" customFormat="1" ht="15" customHeight="1">
      <c r="A26" s="13" t="s">
        <v>93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0">
        <f>SUM(M4:M25)</f>
        <v>6256</v>
      </c>
    </row>
    <row r="27" spans="1:13" s="9" customFormat="1">
      <c r="A27" s="11" t="s">
        <v>90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"/>
      <c r="M27" s="8"/>
    </row>
    <row r="28" spans="1:13" s="9" customFormat="1">
      <c r="A28" s="11" t="s">
        <v>91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8"/>
      <c r="M28" s="8"/>
    </row>
    <row r="29" spans="1:13" s="9" customFormat="1" ht="30" customHeight="1">
      <c r="A29" s="12" t="s">
        <v>92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8"/>
      <c r="M29" s="8"/>
    </row>
  </sheetData>
  <sortState ref="B2:H24">
    <sortCondition ref="B2"/>
  </sortState>
  <mergeCells count="8">
    <mergeCell ref="A27:K27"/>
    <mergeCell ref="A28:K28"/>
    <mergeCell ref="A29:K29"/>
    <mergeCell ref="A26:L26"/>
    <mergeCell ref="A1:H1"/>
    <mergeCell ref="A2:H2"/>
    <mergeCell ref="I1:M1"/>
    <mergeCell ref="I2:M2"/>
  </mergeCells>
  <conditionalFormatting sqref="C1:C2">
    <cfRule type="duplicateValues" dxfId="1" priority="2"/>
  </conditionalFormatting>
  <conditionalFormatting sqref="C27:C29">
    <cfRule type="duplicateValues" dxfId="0" priority="1"/>
  </conditionalFormatting>
  <pageMargins left="0.27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2025-06-13T03:49:18Z</cp:lastPrinted>
  <dcterms:created xsi:type="dcterms:W3CDTF">2025-06-09T07:55:40Z</dcterms:created>
  <dcterms:modified xsi:type="dcterms:W3CDTF">2025-06-13T03:49:23Z</dcterms:modified>
</cp:coreProperties>
</file>