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70" windowWidth="23655" windowHeight="8640"/>
  </bookViews>
  <sheets>
    <sheet name="Consignment" sheetId="1" r:id="rId1"/>
  </sheets>
  <externalReferences>
    <externalReference r:id="rId2"/>
  </externalReferences>
  <calcPr calcId="124519"/>
</workbook>
</file>

<file path=xl/calcChain.xml><?xml version="1.0" encoding="utf-8"?>
<calcChain xmlns="http://schemas.openxmlformats.org/spreadsheetml/2006/main">
  <c r="H10" i="1"/>
  <c r="M7"/>
  <c r="G10"/>
  <c r="K5"/>
  <c r="K6"/>
  <c r="J5"/>
  <c r="J6"/>
  <c r="I5"/>
  <c r="M5" s="1"/>
  <c r="I6"/>
  <c r="M6" s="1"/>
  <c r="K4"/>
  <c r="J4"/>
  <c r="I4"/>
  <c r="M4" s="1"/>
  <c r="H6"/>
  <c r="H5"/>
  <c r="H4"/>
</calcChain>
</file>

<file path=xl/sharedStrings.xml><?xml version="1.0" encoding="utf-8"?>
<sst xmlns="http://schemas.openxmlformats.org/spreadsheetml/2006/main" count="34" uniqueCount="30">
  <si>
    <t>06/8/2026</t>
  </si>
  <si>
    <t>8397</t>
  </si>
  <si>
    <t>27/8/2026</t>
  </si>
  <si>
    <t>8559</t>
  </si>
  <si>
    <t>8543</t>
  </si>
  <si>
    <t>ROURKELA</t>
  </si>
  <si>
    <t>JHARSUGUDA</t>
  </si>
  <si>
    <t>CTC</t>
  </si>
  <si>
    <t>JAA/01139</t>
  </si>
  <si>
    <t>JAA/01276</t>
  </si>
  <si>
    <t>JAA/01307</t>
  </si>
  <si>
    <t>SL</t>
  </si>
  <si>
    <t>DATE</t>
  </si>
  <si>
    <t>LR NO</t>
  </si>
  <si>
    <t>INV NO</t>
  </si>
  <si>
    <t>FROM</t>
  </si>
  <si>
    <t>TO</t>
  </si>
  <si>
    <t>CASE</t>
  </si>
  <si>
    <t>WEIGHT</t>
  </si>
  <si>
    <t>RATE</t>
  </si>
  <si>
    <t>HAM</t>
  </si>
  <si>
    <t>DD.CH.</t>
  </si>
  <si>
    <t>LR.CH.</t>
  </si>
  <si>
    <t>AMT.</t>
  </si>
  <si>
    <t>INVOICE
ATC LOGISTICS,,8984191006
GST No:21CHVPB1842D2ZQ</t>
  </si>
  <si>
    <t>TO, 
RALSON RUBBER PRIVATE LIMITED
Address: NEW INDUSTRIAL ESTATE, JAGATPUR, Cuttack, Odisha, 754021, 9861815254
GST No:21AAMCR7054G1ZD</t>
  </si>
  <si>
    <t>Thanking you for your business.
ATC LOGISTICS</t>
  </si>
  <si>
    <t>(RUPEES THREE THOUSAND SEVEN HUNDRED NINETY ONLY)</t>
  </si>
  <si>
    <t xml:space="preserve">Bill Date: 31/08/2026
Bill NO : 999
Total Amount : 3790.00
</t>
  </si>
  <si>
    <t>Kindly, verify &amp; confirm within 7 days, else GST will be filed by 20th SEPT,2026
GST to be paid by Consignor under Reverse Charge Mechanism(RCM) as per GST.</t>
  </si>
</sst>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 applyNumberFormat="1" applyFont="1"/>
    <xf numFmtId="0" fontId="0" fillId="0" borderId="0" xfId="0" applyNumberFormat="1" applyFont="1" applyAlignment="1">
      <alignment wrapText="1"/>
    </xf>
    <xf numFmtId="0" fontId="1" fillId="0" borderId="0" xfId="0" applyNumberFormat="1" applyFont="1"/>
    <xf numFmtId="0" fontId="0" fillId="0" borderId="1" xfId="0" applyNumberFormat="1" applyFont="1" applyBorder="1"/>
    <xf numFmtId="0" fontId="0" fillId="0" borderId="1" xfId="0" applyNumberFormat="1" applyBorder="1"/>
    <xf numFmtId="0" fontId="1" fillId="0" borderId="1" xfId="0" applyNumberFormat="1" applyFont="1" applyBorder="1" applyAlignment="1">
      <alignment horizontal="center"/>
    </xf>
    <xf numFmtId="2" fontId="2" fillId="0" borderId="1" xfId="0" applyNumberFormat="1" applyFont="1" applyBorder="1" applyAlignment="1">
      <alignment horizontal="center" wrapText="1"/>
    </xf>
    <xf numFmtId="2" fontId="0" fillId="0" borderId="1" xfId="0" applyNumberFormat="1" applyFont="1" applyBorder="1"/>
    <xf numFmtId="0" fontId="2" fillId="0" borderId="2" xfId="0" applyNumberFormat="1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 wrapText="1"/>
    </xf>
    <xf numFmtId="0" fontId="2" fillId="0" borderId="4" xfId="0" applyNumberFormat="1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left" vertical="center" wrapText="1"/>
    </xf>
    <xf numFmtId="0" fontId="2" fillId="0" borderId="2" xfId="0" applyNumberFormat="1" applyFont="1" applyBorder="1" applyAlignment="1">
      <alignment horizontal="left" vertical="center" wrapText="1"/>
    </xf>
    <xf numFmtId="0" fontId="2" fillId="0" borderId="3" xfId="0" applyNumberFormat="1" applyFont="1" applyBorder="1" applyAlignment="1">
      <alignment horizontal="left" vertical="center" wrapText="1"/>
    </xf>
    <xf numFmtId="0" fontId="2" fillId="0" borderId="4" xfId="0" applyNumberFormat="1" applyFont="1" applyBorder="1" applyAlignment="1">
      <alignment horizontal="left" vertical="center" wrapText="1"/>
    </xf>
    <xf numFmtId="0" fontId="2" fillId="0" borderId="2" xfId="0" applyNumberFormat="1" applyFont="1" applyBorder="1" applyAlignment="1">
      <alignment horizontal="right" wrapText="1"/>
    </xf>
    <xf numFmtId="0" fontId="2" fillId="0" borderId="3" xfId="0" applyNumberFormat="1" applyFont="1" applyBorder="1" applyAlignment="1">
      <alignment horizontal="right" wrapText="1"/>
    </xf>
    <xf numFmtId="0" fontId="2" fillId="0" borderId="4" xfId="0" applyNumberFormat="1" applyFont="1" applyBorder="1" applyAlignment="1">
      <alignment horizontal="right" wrapText="1"/>
    </xf>
    <xf numFmtId="2" fontId="2" fillId="0" borderId="1" xfId="0" applyNumberFormat="1" applyFont="1" applyBorder="1" applyAlignment="1">
      <alignment wrapText="1"/>
    </xf>
    <xf numFmtId="0" fontId="2" fillId="0" borderId="0" xfId="0" applyNumberFormat="1" applyFont="1" applyAlignment="1">
      <alignment wrapText="1"/>
    </xf>
    <xf numFmtId="0" fontId="2" fillId="0" borderId="2" xfId="0" applyNumberFormat="1" applyFont="1" applyBorder="1" applyAlignment="1">
      <alignment horizontal="left" wrapText="1"/>
    </xf>
    <xf numFmtId="0" fontId="2" fillId="0" borderId="3" xfId="0" applyNumberFormat="1" applyFont="1" applyBorder="1" applyAlignment="1">
      <alignment horizontal="left" wrapText="1"/>
    </xf>
    <xf numFmtId="0" fontId="2" fillId="0" borderId="4" xfId="0" applyNumberFormat="1" applyFont="1" applyBorder="1" applyAlignment="1">
      <alignment horizontal="left" wrapText="1"/>
    </xf>
    <xf numFmtId="0" fontId="2" fillId="0" borderId="1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76200</xdr:colOff>
      <xdr:row>0</xdr:row>
      <xdr:rowOff>85725</xdr:rowOff>
    </xdr:from>
    <xdr:to>
      <xdr:col>7</xdr:col>
      <xdr:colOff>333375</xdr:colOff>
      <xdr:row>0</xdr:row>
      <xdr:rowOff>1152525</xdr:rowOff>
    </xdr:to>
    <xdr:pic>
      <xdr:nvPicPr>
        <xdr:cNvPr id="2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6700" y="85725"/>
          <a:ext cx="3733800" cy="10668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TC%20BILL%20ALL/ATC%20QUOTATION-2025-26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HOME"/>
      <sheetName val="AB AGENCIES"/>
      <sheetName val="A N ALLIANCE"/>
      <sheetName val="ABBOTT HEALTHCASRE ANI"/>
      <sheetName val="ABBOTT HEALTHCARE"/>
      <sheetName val="ARORA FRUITS &amp; PICKELS PVT LTD"/>
      <sheetName val="ASWINI"/>
      <sheetName val="ADIKANTA MANKIND"/>
      <sheetName val="ALEMBIC PHARMACEUTICAL LTD"/>
      <sheetName val="ALKEM LABORATORIES LTD."/>
      <sheetName val="  AMRUTANJAN HEALTH CARE LTD"/>
      <sheetName val="ARISTO PHARMACEUTICALS PVT LTD"/>
      <sheetName val="ABBOTT HEALTHCASE SSD"/>
      <sheetName val="AMAR ENTERPRISES"/>
      <sheetName val="ANCHOR HEALTH &amp; BEAUTY CARE"/>
      <sheetName val="ASIAN NUTRICIA"/>
      <sheetName val="BABLOO"/>
      <sheetName val="BHARAT FRIGHT CARRIERS"/>
      <sheetName val="BAJAJ CONSUMER"/>
      <sheetName val="CACHET PHARMACEUTICALS PVT LTD"/>
      <sheetName val="CAPITAL AGENCY"/>
      <sheetName val="CAVINKARE PVT LTD"/>
      <sheetName val="CIPLA LTD"/>
      <sheetName val="DAKSHINESWARI AGENCIES"/>
      <sheetName val="DARSHAN SALES INTERNATION"/>
      <sheetName val="EMAMI LIMITED"/>
      <sheetName val="ESSAR ASSOCIATES"/>
      <sheetName val="FRANCO INDIAN"/>
      <sheetName val="GANAPATI PHARMACEUTICALS"/>
      <sheetName val="GLAXOSMITHLINE"/>
      <sheetName val="GODFREY PHILLIPS"/>
      <sheetName val="HARTEX RUBBER PVT.LTD."/>
      <sheetName val="HINDUSTAN ENTERPRISES"/>
      <sheetName val="HYGIENIC RESEARCH "/>
      <sheetName val="IPCA LABORATORIES LTD"/>
      <sheetName val="TRUCKERS INDIA"/>
      <sheetName val="JALAN TRADING CO"/>
      <sheetName val="JMB ENTERPRISES"/>
      <sheetName val="KAMDAR AGENCIES "/>
      <sheetName val="KAMDHENU LIMITED"/>
      <sheetName val="KARMA HEALTH CARE"/>
      <sheetName val="KARNATAKA MULTIPLEX"/>
      <sheetName val="KELLOGG INDIA PRIVATE LIMITED"/>
      <sheetName val="KOKUYO CAMLIN LTD"/>
      <sheetName val="KORES INDIA LTD"/>
      <sheetName val="KRISHNA AGENCIES"/>
      <sheetName val="L G BALAKRISHNAN &amp; BROS LTD"/>
      <sheetName val="LIVGUARD LIV FAST"/>
      <sheetName val="MAA PHARMACEUTICALS"/>
      <sheetName val="MAPRA LABORATORIES PVT LTD"/>
      <sheetName val="MARTIN &amp; HARRIS PVT LTD."/>
      <sheetName val="MARUTI ENTERPRISERS"/>
      <sheetName val="MEDLEY PHARMACEUTICALS LTD"/>
      <sheetName val="MICOLUBE INDIA  LTD"/>
      <sheetName val="SUBASH KUMAR SANJAY KUMAR"/>
      <sheetName val="MICROTEK INTERNATIONAL PVT LTD"/>
      <sheetName val="MORAL PHARMACEUTICALS PVT LTD."/>
      <sheetName val="N RANGA RAO &amp; SONS PVT. LTD."/>
      <sheetName val="NAMOKAR ENTERPRISES"/>
      <sheetName val="NAVKAR COMMERCIAL CORPORATION"/>
      <sheetName val="NIPPON PAINT (INDIA)"/>
      <sheetName val="OZONE PHARMACEUTICLAS LTD"/>
      <sheetName val="PANDA BROTHERS &amp; TRADERS"/>
      <sheetName val="PARIMAL MANDIR"/>
      <sheetName val="RADHA KRISHNA SALES CORPORATION"/>
      <sheetName val="RALSON INDIA LIMITED"/>
      <sheetName val=" RAPTAKOS BRETT &amp; CO LTD"/>
      <sheetName val="RASNA INDIA PVT LTD"/>
      <sheetName val="RMSS AGENCIES PRIVATE LIMITED"/>
      <sheetName val="SAVITA OIL TECHNOLOGIES"/>
      <sheetName val="SHEENLAC PAINTS LTD"/>
      <sheetName val="SUMITOMO CHEMICAL INDIA LTD"/>
      <sheetName val="TATA AUTO COMP"/>
      <sheetName val="TTK HEALTH CARE LTD."/>
      <sheetName val="UTKAL DISTRIBUTORS"/>
      <sheetName val="VNR SEEDS PVT LTD"/>
      <sheetName val="WALLACE PHARMACEUTICALS PVT LTD"/>
      <sheetName val="ZUVENTUS HEALTHCARE"/>
      <sheetName val="SAMSONIT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>
        <row r="5">
          <cell r="B5" t="str">
            <v>BHADRAK</v>
          </cell>
          <cell r="C5">
            <v>1.2100000000000002</v>
          </cell>
          <cell r="D5">
            <v>1.3</v>
          </cell>
        </row>
        <row r="6">
          <cell r="B6" t="str">
            <v>BERHAMPUR</v>
          </cell>
          <cell r="C6">
            <v>1.52</v>
          </cell>
          <cell r="D6">
            <v>1.63</v>
          </cell>
        </row>
        <row r="7">
          <cell r="B7" t="str">
            <v>BINKA</v>
          </cell>
          <cell r="C7">
            <v>1.6</v>
          </cell>
          <cell r="D7">
            <v>1.72</v>
          </cell>
        </row>
        <row r="8">
          <cell r="B8" t="str">
            <v>SAMBALPUR</v>
          </cell>
          <cell r="C8">
            <v>1.6</v>
          </cell>
          <cell r="D8">
            <v>1.72</v>
          </cell>
        </row>
        <row r="9">
          <cell r="B9" t="str">
            <v>BARAGARH</v>
          </cell>
          <cell r="C9">
            <v>1.74</v>
          </cell>
          <cell r="D9">
            <v>1.87</v>
          </cell>
        </row>
        <row r="10">
          <cell r="B10" t="str">
            <v>BARIPADA</v>
          </cell>
          <cell r="C10">
            <v>1.82</v>
          </cell>
          <cell r="D10">
            <v>1.96</v>
          </cell>
        </row>
        <row r="11">
          <cell r="B11" t="str">
            <v>JHARSUGUDA</v>
          </cell>
          <cell r="C11">
            <v>1.82</v>
          </cell>
          <cell r="D11">
            <v>1.96</v>
          </cell>
        </row>
        <row r="12">
          <cell r="B12" t="str">
            <v>ROURKELA</v>
          </cell>
          <cell r="C12">
            <v>1.82</v>
          </cell>
          <cell r="D12">
            <v>1.96</v>
          </cell>
        </row>
        <row r="13">
          <cell r="B13" t="str">
            <v>CHHATRAPUR</v>
          </cell>
          <cell r="C13">
            <v>2.1800000000000002</v>
          </cell>
          <cell r="D13">
            <v>2.34</v>
          </cell>
        </row>
        <row r="14">
          <cell r="B14" t="str">
            <v>BISRA</v>
          </cell>
          <cell r="C14">
            <v>2.75</v>
          </cell>
          <cell r="D14">
            <v>2.96</v>
          </cell>
        </row>
        <row r="15">
          <cell r="B15" t="str">
            <v>BOLANGIR</v>
          </cell>
          <cell r="C15">
            <v>3.03</v>
          </cell>
          <cell r="D15">
            <v>3.26</v>
          </cell>
        </row>
        <row r="16">
          <cell r="B16" t="str">
            <v>KEONJHAR</v>
          </cell>
          <cell r="C16">
            <v>3.03</v>
          </cell>
          <cell r="D16">
            <v>3.26</v>
          </cell>
        </row>
        <row r="17">
          <cell r="B17" t="str">
            <v>BHAWANIPATNA</v>
          </cell>
          <cell r="C17">
            <v>3.12</v>
          </cell>
          <cell r="D17">
            <v>3.35</v>
          </cell>
        </row>
        <row r="18">
          <cell r="B18" t="str">
            <v>KANTABANJI</v>
          </cell>
          <cell r="C18">
            <v>3.12</v>
          </cell>
          <cell r="D18">
            <v>3.35</v>
          </cell>
        </row>
        <row r="19">
          <cell r="B19" t="str">
            <v>RAYAGADA</v>
          </cell>
          <cell r="C19">
            <v>3.27</v>
          </cell>
          <cell r="D19">
            <v>3.52</v>
          </cell>
        </row>
        <row r="20">
          <cell r="B20" t="str">
            <v>MANGALPUR</v>
          </cell>
          <cell r="C20">
            <v>3.63</v>
          </cell>
          <cell r="D20">
            <v>3.9</v>
          </cell>
        </row>
        <row r="21">
          <cell r="B21" t="str">
            <v>JEYPORE</v>
          </cell>
          <cell r="C21">
            <v>3.92</v>
          </cell>
          <cell r="D21">
            <v>4.21</v>
          </cell>
        </row>
        <row r="22">
          <cell r="B22" t="str">
            <v>SIMILIGUIDA</v>
          </cell>
          <cell r="C22">
            <v>3.92</v>
          </cell>
          <cell r="D22">
            <v>4.21</v>
          </cell>
        </row>
        <row r="23">
          <cell r="B23" t="str">
            <v>KESINGA</v>
          </cell>
          <cell r="C23">
            <v>3.93</v>
          </cell>
          <cell r="D23">
            <v>4.22</v>
          </cell>
        </row>
        <row r="24">
          <cell r="B24" t="str">
            <v>NOWRANGPUR</v>
          </cell>
          <cell r="C24">
            <v>4.07</v>
          </cell>
          <cell r="D24">
            <v>4.38</v>
          </cell>
        </row>
        <row r="25">
          <cell r="B25" t="str">
            <v>KORAPUT</v>
          </cell>
          <cell r="C25">
            <v>4.1399999999999997</v>
          </cell>
          <cell r="D25">
            <v>4.45</v>
          </cell>
        </row>
        <row r="26">
          <cell r="B26" t="str">
            <v>JUNAGARH</v>
          </cell>
          <cell r="C26">
            <v>4.3600000000000003</v>
          </cell>
          <cell r="D26">
            <v>4.6900000000000004</v>
          </cell>
        </row>
        <row r="27">
          <cell r="B27" t="str">
            <v>BINJHARPUR</v>
          </cell>
          <cell r="C27">
            <v>4.84</v>
          </cell>
          <cell r="D27">
            <v>5.2</v>
          </cell>
        </row>
        <row r="28">
          <cell r="B28" t="str">
            <v>BAHANAGA</v>
          </cell>
          <cell r="C28">
            <v>4.84</v>
          </cell>
          <cell r="D28">
            <v>5.2</v>
          </cell>
        </row>
        <row r="29">
          <cell r="B29" t="str">
            <v>MALKANGIRI</v>
          </cell>
          <cell r="C29">
            <v>5.45</v>
          </cell>
          <cell r="D29">
            <v>5.86</v>
          </cell>
        </row>
        <row r="30">
          <cell r="B30" t="str">
            <v>KOTPAD</v>
          </cell>
          <cell r="C30">
            <v>5.74</v>
          </cell>
          <cell r="D30">
            <v>6.17</v>
          </cell>
        </row>
      </sheetData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0"/>
  <sheetViews>
    <sheetView tabSelected="1" workbookViewId="0">
      <selection activeCell="Q6" sqref="Q6"/>
    </sheetView>
  </sheetViews>
  <sheetFormatPr defaultRowHeight="15"/>
  <cols>
    <col min="1" max="1" width="2.85546875" bestFit="1" customWidth="1"/>
    <col min="2" max="2" width="9.7109375" bestFit="1" customWidth="1"/>
    <col min="3" max="3" width="10.140625" bestFit="1" customWidth="1"/>
    <col min="4" max="4" width="7.5703125" bestFit="1" customWidth="1"/>
    <col min="5" max="5" width="6.42578125" bestFit="1" customWidth="1"/>
    <col min="6" max="6" width="12.85546875" bestFit="1" customWidth="1"/>
    <col min="7" max="7" width="5.42578125" bestFit="1" customWidth="1"/>
    <col min="8" max="8" width="8.28515625" bestFit="1" customWidth="1"/>
    <col min="9" max="9" width="5.42578125" bestFit="1" customWidth="1"/>
    <col min="10" max="10" width="5.5703125" bestFit="1" customWidth="1"/>
    <col min="11" max="11" width="7.140625" bestFit="1" customWidth="1"/>
    <col min="12" max="12" width="6.5703125" bestFit="1" customWidth="1"/>
    <col min="13" max="13" width="7.5703125" bestFit="1" customWidth="1"/>
  </cols>
  <sheetData>
    <row r="1" spans="1:13" s="1" customFormat="1" ht="98.25" customHeight="1">
      <c r="A1" s="8"/>
      <c r="B1" s="9"/>
      <c r="C1" s="9"/>
      <c r="D1" s="9"/>
      <c r="E1" s="9"/>
      <c r="F1" s="9"/>
      <c r="G1" s="9"/>
      <c r="H1" s="10"/>
      <c r="I1" s="11" t="s">
        <v>24</v>
      </c>
      <c r="J1" s="11"/>
      <c r="K1" s="11"/>
      <c r="L1" s="11"/>
      <c r="M1" s="11"/>
    </row>
    <row r="2" spans="1:13" s="1" customFormat="1" ht="88.5" customHeight="1">
      <c r="A2" s="12" t="s">
        <v>25</v>
      </c>
      <c r="B2" s="13"/>
      <c r="C2" s="13"/>
      <c r="D2" s="13"/>
      <c r="E2" s="13"/>
      <c r="F2" s="13"/>
      <c r="G2" s="13"/>
      <c r="H2" s="14"/>
      <c r="I2" s="11" t="s">
        <v>28</v>
      </c>
      <c r="J2" s="11"/>
      <c r="K2" s="11"/>
      <c r="L2" s="11"/>
      <c r="M2" s="11"/>
    </row>
    <row r="3" spans="1:13" s="2" customFormat="1">
      <c r="A3" s="5" t="s">
        <v>11</v>
      </c>
      <c r="B3" s="5" t="s">
        <v>12</v>
      </c>
      <c r="C3" s="5" t="s">
        <v>13</v>
      </c>
      <c r="D3" s="5" t="s">
        <v>14</v>
      </c>
      <c r="E3" s="5" t="s">
        <v>15</v>
      </c>
      <c r="F3" s="5" t="s">
        <v>16</v>
      </c>
      <c r="G3" s="5" t="s">
        <v>17</v>
      </c>
      <c r="H3" s="5" t="s">
        <v>18</v>
      </c>
      <c r="I3" s="6" t="s">
        <v>19</v>
      </c>
      <c r="J3" s="6" t="s">
        <v>20</v>
      </c>
      <c r="K3" s="6" t="s">
        <v>21</v>
      </c>
      <c r="L3" s="6" t="s">
        <v>22</v>
      </c>
      <c r="M3" s="6" t="s">
        <v>23</v>
      </c>
    </row>
    <row r="4" spans="1:13">
      <c r="A4" s="3">
        <v>1</v>
      </c>
      <c r="B4" s="3" t="s">
        <v>0</v>
      </c>
      <c r="C4" s="4" t="s">
        <v>8</v>
      </c>
      <c r="D4" s="3" t="s">
        <v>1</v>
      </c>
      <c r="E4" s="4" t="s">
        <v>7</v>
      </c>
      <c r="F4" s="3" t="s">
        <v>5</v>
      </c>
      <c r="G4" s="3">
        <v>6</v>
      </c>
      <c r="H4" s="3">
        <f>G4*60</f>
        <v>360</v>
      </c>
      <c r="I4" s="7">
        <f>VLOOKUP(F4,'[1]RALSON INDIA LIMITED'!$B$5:$D$30,3,FALSE)</f>
        <v>1.96</v>
      </c>
      <c r="J4" s="7">
        <f>G4*2</f>
        <v>12</v>
      </c>
      <c r="K4" s="7">
        <f>G4*8</f>
        <v>48</v>
      </c>
      <c r="L4" s="7">
        <v>30</v>
      </c>
      <c r="M4" s="7">
        <f>H4*I4+J4+K4+L4</f>
        <v>795.6</v>
      </c>
    </row>
    <row r="5" spans="1:13">
      <c r="A5" s="3">
        <v>2</v>
      </c>
      <c r="B5" s="3" t="s">
        <v>2</v>
      </c>
      <c r="C5" s="4" t="s">
        <v>9</v>
      </c>
      <c r="D5" s="3" t="s">
        <v>3</v>
      </c>
      <c r="E5" s="4" t="s">
        <v>7</v>
      </c>
      <c r="F5" s="3" t="s">
        <v>5</v>
      </c>
      <c r="G5" s="3">
        <v>14</v>
      </c>
      <c r="H5" s="3">
        <f>G5*60</f>
        <v>840</v>
      </c>
      <c r="I5" s="7">
        <f>VLOOKUP(F5,'[1]RALSON INDIA LIMITED'!$B$5:$D$30,3,FALSE)</f>
        <v>1.96</v>
      </c>
      <c r="J5" s="7">
        <f t="shared" ref="J5:J6" si="0">G5*2</f>
        <v>28</v>
      </c>
      <c r="K5" s="7">
        <f t="shared" ref="K5:K6" si="1">G5*8</f>
        <v>112</v>
      </c>
      <c r="L5" s="7">
        <v>30</v>
      </c>
      <c r="M5" s="7">
        <f t="shared" ref="M5:M6" si="2">H5*I5+J5+K5+L5</f>
        <v>1816.3999999999999</v>
      </c>
    </row>
    <row r="6" spans="1:13">
      <c r="A6" s="3">
        <v>3</v>
      </c>
      <c r="B6" s="3" t="s">
        <v>2</v>
      </c>
      <c r="C6" s="4" t="s">
        <v>10</v>
      </c>
      <c r="D6" s="3" t="s">
        <v>4</v>
      </c>
      <c r="E6" s="4" t="s">
        <v>7</v>
      </c>
      <c r="F6" s="3" t="s">
        <v>6</v>
      </c>
      <c r="G6" s="3">
        <v>9</v>
      </c>
      <c r="H6" s="3">
        <f>G6*60</f>
        <v>540</v>
      </c>
      <c r="I6" s="7">
        <f>VLOOKUP(F6,'[1]RALSON INDIA LIMITED'!$B$5:$D$30,3,FALSE)</f>
        <v>1.96</v>
      </c>
      <c r="J6" s="7">
        <f t="shared" si="0"/>
        <v>18</v>
      </c>
      <c r="K6" s="7">
        <f t="shared" si="1"/>
        <v>72</v>
      </c>
      <c r="L6" s="7">
        <v>30</v>
      </c>
      <c r="M6" s="7">
        <f t="shared" si="2"/>
        <v>1178.4000000000001</v>
      </c>
    </row>
    <row r="7" spans="1:13" s="19" customFormat="1" ht="15" customHeight="1">
      <c r="A7" s="15" t="s">
        <v>27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7"/>
      <c r="M7" s="18">
        <f>ROUND(SUM(M4:M6),0)</f>
        <v>3790</v>
      </c>
    </row>
    <row r="8" spans="1:13" s="19" customFormat="1" ht="30" customHeight="1">
      <c r="A8" s="20" t="s">
        <v>29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2"/>
    </row>
    <row r="9" spans="1:13" s="19" customFormat="1" ht="30" customHeight="1">
      <c r="A9" s="20" t="s">
        <v>26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2"/>
    </row>
    <row r="10" spans="1:13">
      <c r="D10" s="1"/>
      <c r="G10" s="23">
        <f>SUM(G2:G6)</f>
        <v>29</v>
      </c>
      <c r="H10" s="23">
        <f>SUM(H3:H6)</f>
        <v>1740</v>
      </c>
    </row>
  </sheetData>
  <sortState ref="B2:G4">
    <sortCondition ref="B2"/>
  </sortState>
  <mergeCells count="7">
    <mergeCell ref="A7:L7"/>
    <mergeCell ref="A8:M8"/>
    <mergeCell ref="A9:M9"/>
    <mergeCell ref="A1:H1"/>
    <mergeCell ref="I1:M1"/>
    <mergeCell ref="A2:H2"/>
    <mergeCell ref="I2:M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Consignment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2026-09-10T05:00:38Z</dcterms:created>
  <dcterms:modified xsi:type="dcterms:W3CDTF">2026-09-10T05:00:39Z</dcterms:modified>
</cp:coreProperties>
</file>