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1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4"/>
  <c r="L28" s="1"/>
  <c r="J5"/>
  <c r="J6"/>
  <c r="J7"/>
  <c r="J8"/>
  <c r="J9"/>
  <c r="J10"/>
  <c r="J11"/>
  <c r="J12"/>
  <c r="J13"/>
  <c r="J14"/>
  <c r="J15"/>
  <c r="J17"/>
  <c r="J18"/>
  <c r="J19"/>
  <c r="J20"/>
  <c r="J21"/>
  <c r="J22"/>
  <c r="J23"/>
  <c r="J24"/>
  <c r="J25"/>
  <c r="J26"/>
  <c r="J2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4"/>
  <c r="H5"/>
  <c r="H6"/>
  <c r="H7"/>
  <c r="H8"/>
  <c r="H9"/>
  <c r="H10"/>
  <c r="H11"/>
  <c r="H12"/>
  <c r="H13"/>
  <c r="H14"/>
  <c r="H15"/>
  <c r="H17"/>
  <c r="H18"/>
  <c r="H19"/>
  <c r="H20"/>
  <c r="H21"/>
  <c r="H22"/>
  <c r="H23"/>
  <c r="H24"/>
  <c r="H25"/>
  <c r="H26"/>
  <c r="H27"/>
  <c r="H4"/>
</calcChain>
</file>

<file path=xl/sharedStrings.xml><?xml version="1.0" encoding="utf-8"?>
<sst xmlns="http://schemas.openxmlformats.org/spreadsheetml/2006/main" count="138" uniqueCount="101">
  <si>
    <t>INVOICE
PRAGATI LOGISTICS,SAMANTA SAHI KHUNTIA LANE,8984191006
GST No:21AGHPB9356M1Z9</t>
  </si>
  <si>
    <t>05/9/2024</t>
  </si>
  <si>
    <t>16575</t>
  </si>
  <si>
    <t>30/9/2024</t>
  </si>
  <si>
    <t>843</t>
  </si>
  <si>
    <t>27/9/2024</t>
  </si>
  <si>
    <t>16727</t>
  </si>
  <si>
    <t>24/9/2024</t>
  </si>
  <si>
    <t>814</t>
  </si>
  <si>
    <t>22/9/2024</t>
  </si>
  <si>
    <t>787</t>
  </si>
  <si>
    <t>12/9/2024</t>
  </si>
  <si>
    <t>16601</t>
  </si>
  <si>
    <t>11/9/2024</t>
  </si>
  <si>
    <t>931</t>
  </si>
  <si>
    <t>18/9/2024</t>
  </si>
  <si>
    <t>763</t>
  </si>
  <si>
    <t>16665</t>
  </si>
  <si>
    <t>13/9/2024</t>
  </si>
  <si>
    <t>638</t>
  </si>
  <si>
    <t>06/9/2024</t>
  </si>
  <si>
    <t>16551</t>
  </si>
  <si>
    <t>03/9/2024</t>
  </si>
  <si>
    <t>16549</t>
  </si>
  <si>
    <t>10/9/2024</t>
  </si>
  <si>
    <t>910</t>
  </si>
  <si>
    <t>09/9/2024</t>
  </si>
  <si>
    <t>590</t>
  </si>
  <si>
    <t>07/9/2024</t>
  </si>
  <si>
    <t>588</t>
  </si>
  <si>
    <t>764</t>
  </si>
  <si>
    <t>847</t>
  </si>
  <si>
    <t>12893</t>
  </si>
  <si>
    <t>811</t>
  </si>
  <si>
    <t>16/9/2024</t>
  </si>
  <si>
    <t>758</t>
  </si>
  <si>
    <t>28/9/2024</t>
  </si>
  <si>
    <t>13038</t>
  </si>
  <si>
    <t>19/9/2024</t>
  </si>
  <si>
    <t>12971</t>
  </si>
  <si>
    <t>12896</t>
  </si>
  <si>
    <t>728</t>
  </si>
  <si>
    <t>Thanking you for your business.
PRAGATI LOGISTICS</t>
  </si>
  <si>
    <t>PARADEEP</t>
  </si>
  <si>
    <t>BELABAHALI</t>
  </si>
  <si>
    <t>BALIAPAL</t>
  </si>
  <si>
    <t>RAHAMA</t>
  </si>
  <si>
    <t>CHIKITI</t>
  </si>
  <si>
    <t>RAGHUNATHPUR</t>
  </si>
  <si>
    <t>NUAPATNA</t>
  </si>
  <si>
    <t>MUGUPAL</t>
  </si>
  <si>
    <t>PURUSOTTAMPUR</t>
  </si>
  <si>
    <t>NIALI</t>
  </si>
  <si>
    <t>BORIKINA</t>
  </si>
  <si>
    <t>SHERAGADA</t>
  </si>
  <si>
    <t>SALIPUR</t>
  </si>
  <si>
    <t>CHANDANESWAR</t>
  </si>
  <si>
    <t>BALICHANDRAPUR</t>
  </si>
  <si>
    <t>JALESWAR</t>
  </si>
  <si>
    <t>ASKA</t>
  </si>
  <si>
    <t>CTC</t>
  </si>
  <si>
    <t>PL/DO/11068</t>
  </si>
  <si>
    <t>PL/DO/11303</t>
  </si>
  <si>
    <t>PL/MA/07858</t>
  </si>
  <si>
    <t>PL/DO/11340</t>
  </si>
  <si>
    <t>PL/MA/07908</t>
  </si>
  <si>
    <t>PL/DO/11399</t>
  </si>
  <si>
    <t>PL/DO/11451</t>
  </si>
  <si>
    <t>PL/DO/11501</t>
  </si>
  <si>
    <t>PL/MA/08085</t>
  </si>
  <si>
    <t>PL/DO/11696</t>
  </si>
  <si>
    <t>PL/DO/11766</t>
  </si>
  <si>
    <t>PL/DO/11959</t>
  </si>
  <si>
    <t>PL/MA/08363</t>
  </si>
  <si>
    <t>PL/DO/12243</t>
  </si>
  <si>
    <t>PL/DO/12194</t>
  </si>
  <si>
    <t>PL/DO/12245</t>
  </si>
  <si>
    <t>PL/MA/08527</t>
  </si>
  <si>
    <t>PL/DO/12609</t>
  </si>
  <si>
    <t>PL/MA/08739</t>
  </si>
  <si>
    <t>PL/MA/08729</t>
  </si>
  <si>
    <t>PL/DO/12999</t>
  </si>
  <si>
    <t>PL/MA/09037</t>
  </si>
  <si>
    <t>PL/DO/13194</t>
  </si>
  <si>
    <t>PL/MA/09059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</si>
  <si>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</si>
  <si>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</si>
  <si>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</si>
  <si>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</si>
  <si>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</si>
  <si>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</si>
  <si>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</si>
  <si>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</si>
  <si>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</si>
  <si>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</si>
  <si>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CH.</t>
  </si>
  <si>
    <t>AMT.</t>
  </si>
  <si>
    <t>Kindly, verify &amp; confirm within 7 days, else GST will be filed by 20th OCT., 2024. 
GST to be paid by Consignor under Reverse Charge Mechanism(RCM) as per GST.</t>
  </si>
  <si>
    <t>(RUPEES FIFTEEN THOUSAND NINE HUNDRED EIGHTY SIX ONLY)</t>
  </si>
  <si>
    <t xml:space="preserve">Bill Date:30/09/2024
Bill #:Inv-22322
Total Amount:15986.00
</t>
  </si>
  <si>
    <t xml:space="preserve">GULMARG PRODUCTS
Address: HOLDING NO.366, WARD NO.13, 
NANDI SAHI,,CHOUDHURY BZAR-753001 ODISHA,9668199633
GST No:21AABFG1688F1ZR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</si>
</sst>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05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U4" sqref="U4"/>
    </sheetView>
  </sheetViews>
  <sheetFormatPr defaultRowHeight="15"/>
  <cols>
    <col min="1" max="1" width="4.42578125" style="1" customWidth="1"/>
    <col min="2" max="2" width="9.7109375" style="1" bestFit="1" customWidth="1"/>
    <col min="3" max="3" width="12.7109375" style="1" bestFit="1" customWidth="1"/>
    <col min="4" max="4" width="5.7109375" style="1" bestFit="1" customWidth="1"/>
    <col min="5" max="5" width="17.5703125" style="1" bestFit="1" customWidth="1"/>
    <col min="6" max="6" width="7.5703125" style="1" bestFit="1" customWidth="1"/>
    <col min="7" max="7" width="6.140625" style="1" customWidth="1"/>
    <col min="8" max="8" width="7.85546875" style="2" customWidth="1"/>
    <col min="9" max="9" width="6.85546875" style="2" customWidth="1"/>
    <col min="10" max="10" width="7.85546875" style="2" customWidth="1"/>
    <col min="11" max="11" width="6.8554687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6.5" customHeight="1">
      <c r="A2" s="25" t="s">
        <v>100</v>
      </c>
      <c r="B2" s="26"/>
      <c r="C2" s="26"/>
      <c r="D2" s="26"/>
      <c r="E2" s="26"/>
      <c r="F2" s="26"/>
      <c r="G2" s="26"/>
      <c r="H2" s="27"/>
      <c r="I2" s="22" t="s">
        <v>99</v>
      </c>
      <c r="J2" s="22"/>
      <c r="K2" s="22"/>
      <c r="L2" s="22"/>
    </row>
    <row r="3" spans="1:12" s="3" customFormat="1">
      <c r="A3" s="9" t="s">
        <v>85</v>
      </c>
      <c r="B3" s="5" t="s">
        <v>86</v>
      </c>
      <c r="C3" s="5" t="s">
        <v>87</v>
      </c>
      <c r="D3" s="10" t="s">
        <v>88</v>
      </c>
      <c r="E3" s="5" t="s">
        <v>89</v>
      </c>
      <c r="F3" s="5" t="s">
        <v>90</v>
      </c>
      <c r="G3" s="5" t="s">
        <v>91</v>
      </c>
      <c r="H3" s="11" t="s">
        <v>92</v>
      </c>
      <c r="I3" s="11" t="s">
        <v>93</v>
      </c>
      <c r="J3" s="11" t="s">
        <v>94</v>
      </c>
      <c r="K3" s="11" t="s">
        <v>95</v>
      </c>
      <c r="L3" s="12" t="s">
        <v>96</v>
      </c>
    </row>
    <row r="4" spans="1:12">
      <c r="A4" s="23">
        <v>1</v>
      </c>
      <c r="B4" s="4" t="s">
        <v>22</v>
      </c>
      <c r="C4" s="4" t="s">
        <v>61</v>
      </c>
      <c r="D4" s="8" t="s">
        <v>60</v>
      </c>
      <c r="E4" s="4" t="s">
        <v>43</v>
      </c>
      <c r="F4" s="4" t="s">
        <v>23</v>
      </c>
      <c r="G4" s="4">
        <v>3</v>
      </c>
      <c r="H4" s="6">
        <f>VLOOKUP(E4,'[1]GULMARG PRODUCT'!$B$4:$C$145,2,FALSE)</f>
        <v>100</v>
      </c>
      <c r="I4" s="6">
        <f>G4*2</f>
        <v>6</v>
      </c>
      <c r="J4" s="6">
        <f>VLOOKUP(E4,'[1]GULMARG PRODUCT'!$B$4:$D$145,3,FALSE)*G4</f>
        <v>36</v>
      </c>
      <c r="K4" s="6">
        <v>50</v>
      </c>
      <c r="L4" s="6">
        <f>G4*H4+I4+J4+K4</f>
        <v>392</v>
      </c>
    </row>
    <row r="5" spans="1:12">
      <c r="A5" s="23">
        <v>2</v>
      </c>
      <c r="B5" s="4" t="s">
        <v>1</v>
      </c>
      <c r="C5" s="4" t="s">
        <v>62</v>
      </c>
      <c r="D5" s="8" t="s">
        <v>60</v>
      </c>
      <c r="E5" s="4" t="s">
        <v>44</v>
      </c>
      <c r="F5" s="4" t="s">
        <v>2</v>
      </c>
      <c r="G5" s="4">
        <v>3</v>
      </c>
      <c r="H5" s="6">
        <f>VLOOKUP(E5,'[1]GULMARG PRODUCT'!$B$4:$C$145,2,FALSE)</f>
        <v>110</v>
      </c>
      <c r="I5" s="6">
        <f t="shared" ref="I5:I27" si="0">G5*2</f>
        <v>6</v>
      </c>
      <c r="J5" s="6">
        <f>VLOOKUP(E5,'[1]GULMARG PRODUCT'!$B$4:$D$145,3,FALSE)*G5</f>
        <v>36</v>
      </c>
      <c r="K5" s="6">
        <v>50</v>
      </c>
      <c r="L5" s="6">
        <f t="shared" ref="L5:L27" si="1">G5*H5+I5+J5+K5</f>
        <v>422</v>
      </c>
    </row>
    <row r="6" spans="1:12">
      <c r="A6" s="23">
        <v>3</v>
      </c>
      <c r="B6" s="4" t="s">
        <v>1</v>
      </c>
      <c r="C6" s="4" t="s">
        <v>63</v>
      </c>
      <c r="D6" s="8" t="s">
        <v>60</v>
      </c>
      <c r="E6" s="4" t="s">
        <v>45</v>
      </c>
      <c r="F6" s="4" t="s">
        <v>32</v>
      </c>
      <c r="G6" s="4">
        <v>8</v>
      </c>
      <c r="H6" s="6">
        <f>VLOOKUP(E6,'[1]GULMARG PRODUCT'!$B$4:$C$145,2,FALSE)</f>
        <v>120</v>
      </c>
      <c r="I6" s="6">
        <f t="shared" si="0"/>
        <v>16</v>
      </c>
      <c r="J6" s="6">
        <f>VLOOKUP(E6,'[1]GULMARG PRODUCT'!$B$4:$D$145,3,FALSE)*G6</f>
        <v>200</v>
      </c>
      <c r="K6" s="6">
        <v>50</v>
      </c>
      <c r="L6" s="6">
        <f t="shared" si="1"/>
        <v>1226</v>
      </c>
    </row>
    <row r="7" spans="1:12">
      <c r="A7" s="23">
        <v>4</v>
      </c>
      <c r="B7" s="4" t="s">
        <v>20</v>
      </c>
      <c r="C7" s="4" t="s">
        <v>64</v>
      </c>
      <c r="D7" s="8" t="s">
        <v>60</v>
      </c>
      <c r="E7" s="4" t="s">
        <v>46</v>
      </c>
      <c r="F7" s="4" t="s">
        <v>21</v>
      </c>
      <c r="G7" s="4">
        <v>5</v>
      </c>
      <c r="H7" s="6">
        <f>VLOOKUP(E7,'[1]GULMARG PRODUCT'!$B$4:$C$145,2,FALSE)</f>
        <v>95</v>
      </c>
      <c r="I7" s="6">
        <f t="shared" si="0"/>
        <v>10</v>
      </c>
      <c r="J7" s="6">
        <f>VLOOKUP(E7,'[1]GULMARG PRODUCT'!$B$4:$D$145,3,FALSE)*G7</f>
        <v>60</v>
      </c>
      <c r="K7" s="6">
        <v>50</v>
      </c>
      <c r="L7" s="6">
        <f t="shared" si="1"/>
        <v>595</v>
      </c>
    </row>
    <row r="8" spans="1:12">
      <c r="A8" s="23">
        <v>5</v>
      </c>
      <c r="B8" s="4" t="s">
        <v>20</v>
      </c>
      <c r="C8" s="4" t="s">
        <v>65</v>
      </c>
      <c r="D8" s="8" t="s">
        <v>60</v>
      </c>
      <c r="E8" s="4" t="s">
        <v>47</v>
      </c>
      <c r="F8" s="4" t="s">
        <v>40</v>
      </c>
      <c r="G8" s="4">
        <v>4</v>
      </c>
      <c r="H8" s="6">
        <f>VLOOKUP(E8,'[1]GULMARG PRODUCT'!$B$4:$C$145,2,FALSE)</f>
        <v>130</v>
      </c>
      <c r="I8" s="6">
        <f t="shared" si="0"/>
        <v>8</v>
      </c>
      <c r="J8" s="6">
        <f>VLOOKUP(E8,'[1]GULMARG PRODUCT'!$B$4:$D$145,3,FALSE)*G8</f>
        <v>120</v>
      </c>
      <c r="K8" s="6">
        <v>50</v>
      </c>
      <c r="L8" s="6">
        <f t="shared" si="1"/>
        <v>698</v>
      </c>
    </row>
    <row r="9" spans="1:12">
      <c r="A9" s="23">
        <v>6</v>
      </c>
      <c r="B9" s="4" t="s">
        <v>28</v>
      </c>
      <c r="C9" s="4" t="s">
        <v>66</v>
      </c>
      <c r="D9" s="8" t="s">
        <v>60</v>
      </c>
      <c r="E9" s="4" t="s">
        <v>48</v>
      </c>
      <c r="F9" s="4" t="s">
        <v>29</v>
      </c>
      <c r="G9" s="4">
        <v>2</v>
      </c>
      <c r="H9" s="6">
        <f>VLOOKUP(E9,'[1]GULMARG PRODUCT'!$B$4:$C$145,2,FALSE)</f>
        <v>95</v>
      </c>
      <c r="I9" s="6">
        <f t="shared" si="0"/>
        <v>4</v>
      </c>
      <c r="J9" s="6">
        <f>VLOOKUP(E9,'[1]GULMARG PRODUCT'!$B$4:$D$145,3,FALSE)*G9</f>
        <v>24</v>
      </c>
      <c r="K9" s="6">
        <v>50</v>
      </c>
      <c r="L9" s="6">
        <f t="shared" si="1"/>
        <v>268</v>
      </c>
    </row>
    <row r="10" spans="1:12">
      <c r="A10" s="23">
        <v>7</v>
      </c>
      <c r="B10" s="4" t="s">
        <v>26</v>
      </c>
      <c r="C10" s="4" t="s">
        <v>67</v>
      </c>
      <c r="D10" s="8" t="s">
        <v>60</v>
      </c>
      <c r="E10" s="4" t="s">
        <v>49</v>
      </c>
      <c r="F10" s="4" t="s">
        <v>27</v>
      </c>
      <c r="G10" s="4">
        <v>3</v>
      </c>
      <c r="H10" s="6">
        <f>VLOOKUP(E10,'[1]GULMARG PRODUCT'!$B$4:$C$145,2,FALSE)</f>
        <v>100</v>
      </c>
      <c r="I10" s="6">
        <f t="shared" si="0"/>
        <v>6</v>
      </c>
      <c r="J10" s="6">
        <f>VLOOKUP(E10,'[1]GULMARG PRODUCT'!$B$4:$D$145,3,FALSE)*G10</f>
        <v>45</v>
      </c>
      <c r="K10" s="6">
        <v>50</v>
      </c>
      <c r="L10" s="6">
        <f t="shared" si="1"/>
        <v>401</v>
      </c>
    </row>
    <row r="11" spans="1:12">
      <c r="A11" s="23">
        <v>8</v>
      </c>
      <c r="B11" s="4" t="s">
        <v>24</v>
      </c>
      <c r="C11" s="4" t="s">
        <v>68</v>
      </c>
      <c r="D11" s="8" t="s">
        <v>60</v>
      </c>
      <c r="E11" s="4" t="s">
        <v>50</v>
      </c>
      <c r="F11" s="4" t="s">
        <v>25</v>
      </c>
      <c r="G11" s="4">
        <v>4</v>
      </c>
      <c r="H11" s="6">
        <f>VLOOKUP(E11,'[1]GULMARG PRODUCT'!$B$4:$C$145,2,FALSE)</f>
        <v>100</v>
      </c>
      <c r="I11" s="6">
        <f t="shared" si="0"/>
        <v>8</v>
      </c>
      <c r="J11" s="6">
        <f>VLOOKUP(E11,'[1]GULMARG PRODUCT'!$B$4:$D$145,3,FALSE)*G11</f>
        <v>48</v>
      </c>
      <c r="K11" s="6">
        <v>50</v>
      </c>
      <c r="L11" s="6">
        <f t="shared" si="1"/>
        <v>506</v>
      </c>
    </row>
    <row r="12" spans="1:12">
      <c r="A12" s="23">
        <v>9</v>
      </c>
      <c r="B12" s="4" t="s">
        <v>24</v>
      </c>
      <c r="C12" s="4" t="s">
        <v>69</v>
      </c>
      <c r="D12" s="8" t="s">
        <v>60</v>
      </c>
      <c r="E12" s="4" t="s">
        <v>51</v>
      </c>
      <c r="F12" s="4" t="s">
        <v>41</v>
      </c>
      <c r="G12" s="4">
        <v>5</v>
      </c>
      <c r="H12" s="6">
        <f>VLOOKUP(E12,'[1]GULMARG PRODUCT'!$B$4:$C$145,2,FALSE)</f>
        <v>140</v>
      </c>
      <c r="I12" s="6">
        <f t="shared" si="0"/>
        <v>10</v>
      </c>
      <c r="J12" s="6">
        <f>VLOOKUP(E12,'[1]GULMARG PRODUCT'!$B$4:$D$145,3,FALSE)*G12</f>
        <v>125</v>
      </c>
      <c r="K12" s="6">
        <v>50</v>
      </c>
      <c r="L12" s="6">
        <f t="shared" si="1"/>
        <v>885</v>
      </c>
    </row>
    <row r="13" spans="1:12">
      <c r="A13" s="23">
        <v>10</v>
      </c>
      <c r="B13" s="4" t="s">
        <v>13</v>
      </c>
      <c r="C13" s="4" t="s">
        <v>70</v>
      </c>
      <c r="D13" s="8" t="s">
        <v>60</v>
      </c>
      <c r="E13" s="4" t="s">
        <v>50</v>
      </c>
      <c r="F13" s="4" t="s">
        <v>14</v>
      </c>
      <c r="G13" s="4">
        <v>2</v>
      </c>
      <c r="H13" s="6">
        <f>VLOOKUP(E13,'[1]GULMARG PRODUCT'!$B$4:$C$145,2,FALSE)</f>
        <v>100</v>
      </c>
      <c r="I13" s="6">
        <f t="shared" si="0"/>
        <v>4</v>
      </c>
      <c r="J13" s="6">
        <f>VLOOKUP(E13,'[1]GULMARG PRODUCT'!$B$4:$D$145,3,FALSE)*G13</f>
        <v>24</v>
      </c>
      <c r="K13" s="6">
        <v>50</v>
      </c>
      <c r="L13" s="6">
        <f t="shared" si="1"/>
        <v>278</v>
      </c>
    </row>
    <row r="14" spans="1:12">
      <c r="A14" s="23">
        <v>11</v>
      </c>
      <c r="B14" s="4" t="s">
        <v>11</v>
      </c>
      <c r="C14" s="4" t="s">
        <v>71</v>
      </c>
      <c r="D14" s="8" t="s">
        <v>60</v>
      </c>
      <c r="E14" s="4" t="s">
        <v>52</v>
      </c>
      <c r="F14" s="4" t="s">
        <v>12</v>
      </c>
      <c r="G14" s="4">
        <v>3</v>
      </c>
      <c r="H14" s="6">
        <f>VLOOKUP(E14,'[1]GULMARG PRODUCT'!$B$4:$C$145,2,FALSE)</f>
        <v>100</v>
      </c>
      <c r="I14" s="6">
        <f t="shared" si="0"/>
        <v>6</v>
      </c>
      <c r="J14" s="6">
        <f>VLOOKUP(E14,'[1]GULMARG PRODUCT'!$B$4:$D$145,3,FALSE)*G14</f>
        <v>36</v>
      </c>
      <c r="K14" s="6">
        <v>50</v>
      </c>
      <c r="L14" s="6">
        <f t="shared" si="1"/>
        <v>392</v>
      </c>
    </row>
    <row r="15" spans="1:12">
      <c r="A15" s="23">
        <v>12</v>
      </c>
      <c r="B15" s="4" t="s">
        <v>18</v>
      </c>
      <c r="C15" s="4" t="s">
        <v>72</v>
      </c>
      <c r="D15" s="8" t="s">
        <v>60</v>
      </c>
      <c r="E15" s="4" t="s">
        <v>53</v>
      </c>
      <c r="F15" s="4" t="s">
        <v>19</v>
      </c>
      <c r="G15" s="4">
        <v>6</v>
      </c>
      <c r="H15" s="6">
        <f>VLOOKUP(E15,'[1]GULMARG PRODUCT'!$B$4:$C$145,2,FALSE)</f>
        <v>110</v>
      </c>
      <c r="I15" s="6">
        <f t="shared" si="0"/>
        <v>12</v>
      </c>
      <c r="J15" s="6">
        <f>VLOOKUP(E15,'[1]GULMARG PRODUCT'!$B$4:$D$145,3,FALSE)*G15</f>
        <v>150</v>
      </c>
      <c r="K15" s="6">
        <v>50</v>
      </c>
      <c r="L15" s="6">
        <f t="shared" si="1"/>
        <v>872</v>
      </c>
    </row>
    <row r="16" spans="1:12">
      <c r="A16" s="23">
        <v>13</v>
      </c>
      <c r="B16" s="4" t="s">
        <v>34</v>
      </c>
      <c r="C16" s="4" t="s">
        <v>73</v>
      </c>
      <c r="D16" s="8" t="s">
        <v>60</v>
      </c>
      <c r="E16" s="8" t="s">
        <v>54</v>
      </c>
      <c r="F16" s="4" t="s">
        <v>35</v>
      </c>
      <c r="G16" s="4">
        <v>8</v>
      </c>
      <c r="H16" s="6">
        <v>130</v>
      </c>
      <c r="I16" s="6">
        <f t="shared" si="0"/>
        <v>16</v>
      </c>
      <c r="J16" s="6">
        <v>200</v>
      </c>
      <c r="K16" s="6">
        <v>50</v>
      </c>
      <c r="L16" s="6">
        <f t="shared" si="1"/>
        <v>1306</v>
      </c>
    </row>
    <row r="17" spans="1:12">
      <c r="A17" s="23">
        <v>14</v>
      </c>
      <c r="B17" s="4" t="s">
        <v>15</v>
      </c>
      <c r="C17" s="4" t="s">
        <v>74</v>
      </c>
      <c r="D17" s="8" t="s">
        <v>60</v>
      </c>
      <c r="E17" s="4" t="s">
        <v>55</v>
      </c>
      <c r="F17" s="4" t="s">
        <v>16</v>
      </c>
      <c r="G17" s="4">
        <v>6</v>
      </c>
      <c r="H17" s="6">
        <f>VLOOKUP(E17,'[1]GULMARG PRODUCT'!$B$4:$C$145,2,FALSE)</f>
        <v>100</v>
      </c>
      <c r="I17" s="6">
        <f t="shared" si="0"/>
        <v>12</v>
      </c>
      <c r="J17" s="6">
        <f>VLOOKUP(E17,'[1]GULMARG PRODUCT'!$B$4:$D$145,3,FALSE)*G17</f>
        <v>72</v>
      </c>
      <c r="K17" s="6">
        <v>50</v>
      </c>
      <c r="L17" s="6">
        <f t="shared" si="1"/>
        <v>734</v>
      </c>
    </row>
    <row r="18" spans="1:12">
      <c r="A18" s="23">
        <v>15</v>
      </c>
      <c r="B18" s="4" t="s">
        <v>15</v>
      </c>
      <c r="C18" s="4" t="s">
        <v>75</v>
      </c>
      <c r="D18" s="8" t="s">
        <v>60</v>
      </c>
      <c r="E18" s="4" t="s">
        <v>46</v>
      </c>
      <c r="F18" s="4" t="s">
        <v>17</v>
      </c>
      <c r="G18" s="4">
        <v>1</v>
      </c>
      <c r="H18" s="6">
        <f>VLOOKUP(E18,'[1]GULMARG PRODUCT'!$B$4:$C$145,2,FALSE)</f>
        <v>95</v>
      </c>
      <c r="I18" s="6">
        <f t="shared" si="0"/>
        <v>2</v>
      </c>
      <c r="J18" s="6">
        <f>VLOOKUP(E18,'[1]GULMARG PRODUCT'!$B$4:$D$145,3,FALSE)*G18</f>
        <v>12</v>
      </c>
      <c r="K18" s="6">
        <v>50</v>
      </c>
      <c r="L18" s="6">
        <f t="shared" si="1"/>
        <v>159</v>
      </c>
    </row>
    <row r="19" spans="1:12">
      <c r="A19" s="23">
        <v>16</v>
      </c>
      <c r="B19" s="4" t="s">
        <v>15</v>
      </c>
      <c r="C19" s="4" t="s">
        <v>76</v>
      </c>
      <c r="D19" s="8" t="s">
        <v>60</v>
      </c>
      <c r="E19" s="4" t="s">
        <v>48</v>
      </c>
      <c r="F19" s="4" t="s">
        <v>30</v>
      </c>
      <c r="G19" s="4">
        <v>2</v>
      </c>
      <c r="H19" s="6">
        <f>VLOOKUP(E19,'[1]GULMARG PRODUCT'!$B$4:$C$145,2,FALSE)</f>
        <v>95</v>
      </c>
      <c r="I19" s="6">
        <f t="shared" si="0"/>
        <v>4</v>
      </c>
      <c r="J19" s="6">
        <f>VLOOKUP(E19,'[1]GULMARG PRODUCT'!$B$4:$D$145,3,FALSE)*G19</f>
        <v>24</v>
      </c>
      <c r="K19" s="6">
        <v>50</v>
      </c>
      <c r="L19" s="6">
        <f t="shared" si="1"/>
        <v>268</v>
      </c>
    </row>
    <row r="20" spans="1:12">
      <c r="A20" s="23">
        <v>17</v>
      </c>
      <c r="B20" s="4" t="s">
        <v>38</v>
      </c>
      <c r="C20" s="4" t="s">
        <v>77</v>
      </c>
      <c r="D20" s="8" t="s">
        <v>60</v>
      </c>
      <c r="E20" s="4" t="s">
        <v>56</v>
      </c>
      <c r="F20" s="4" t="s">
        <v>39</v>
      </c>
      <c r="G20" s="4">
        <v>2</v>
      </c>
      <c r="H20" s="6">
        <f>VLOOKUP(E20,'[1]GULMARG PRODUCT'!$B$4:$C$145,2,FALSE)</f>
        <v>130</v>
      </c>
      <c r="I20" s="6">
        <f t="shared" si="0"/>
        <v>4</v>
      </c>
      <c r="J20" s="6">
        <f>VLOOKUP(E20,'[1]GULMARG PRODUCT'!$B$4:$D$145,3,FALSE)*G20</f>
        <v>80</v>
      </c>
      <c r="K20" s="6">
        <v>50</v>
      </c>
      <c r="L20" s="6">
        <f t="shared" si="1"/>
        <v>394</v>
      </c>
    </row>
    <row r="21" spans="1:12">
      <c r="A21" s="23">
        <v>18</v>
      </c>
      <c r="B21" s="4" t="s">
        <v>9</v>
      </c>
      <c r="C21" s="4" t="s">
        <v>78</v>
      </c>
      <c r="D21" s="8" t="s">
        <v>60</v>
      </c>
      <c r="E21" s="4" t="s">
        <v>57</v>
      </c>
      <c r="F21" s="4" t="s">
        <v>10</v>
      </c>
      <c r="G21" s="4">
        <v>6</v>
      </c>
      <c r="H21" s="6">
        <f>VLOOKUP(E21,'[1]GULMARG PRODUCT'!$B$4:$C$145,2,FALSE)</f>
        <v>100</v>
      </c>
      <c r="I21" s="6">
        <f t="shared" si="0"/>
        <v>12</v>
      </c>
      <c r="J21" s="6">
        <f>VLOOKUP(E21,'[1]GULMARG PRODUCT'!$B$4:$D$145,3,FALSE)*G21</f>
        <v>72</v>
      </c>
      <c r="K21" s="6">
        <v>50</v>
      </c>
      <c r="L21" s="6">
        <f t="shared" si="1"/>
        <v>734</v>
      </c>
    </row>
    <row r="22" spans="1:12">
      <c r="A22" s="23">
        <v>19</v>
      </c>
      <c r="B22" s="4" t="s">
        <v>7</v>
      </c>
      <c r="C22" s="4" t="s">
        <v>79</v>
      </c>
      <c r="D22" s="8" t="s">
        <v>60</v>
      </c>
      <c r="E22" s="4" t="s">
        <v>45</v>
      </c>
      <c r="F22" s="4" t="s">
        <v>8</v>
      </c>
      <c r="G22" s="4">
        <v>10</v>
      </c>
      <c r="H22" s="6">
        <f>VLOOKUP(E22,'[1]GULMARG PRODUCT'!$B$4:$C$145,2,FALSE)</f>
        <v>120</v>
      </c>
      <c r="I22" s="6">
        <f t="shared" si="0"/>
        <v>20</v>
      </c>
      <c r="J22" s="6">
        <f>VLOOKUP(E22,'[1]GULMARG PRODUCT'!$B$4:$D$145,3,FALSE)*G22</f>
        <v>250</v>
      </c>
      <c r="K22" s="6">
        <v>50</v>
      </c>
      <c r="L22" s="6">
        <f t="shared" si="1"/>
        <v>1520</v>
      </c>
    </row>
    <row r="23" spans="1:12">
      <c r="A23" s="23">
        <v>20</v>
      </c>
      <c r="B23" s="4" t="s">
        <v>7</v>
      </c>
      <c r="C23" s="4" t="s">
        <v>80</v>
      </c>
      <c r="D23" s="8" t="s">
        <v>60</v>
      </c>
      <c r="E23" s="4" t="s">
        <v>58</v>
      </c>
      <c r="F23" s="4" t="s">
        <v>33</v>
      </c>
      <c r="G23" s="4">
        <v>2</v>
      </c>
      <c r="H23" s="6">
        <f>VLOOKUP(E23,'[1]GULMARG PRODUCT'!$B$4:$C$145,2,FALSE)</f>
        <v>120</v>
      </c>
      <c r="I23" s="6">
        <f t="shared" si="0"/>
        <v>4</v>
      </c>
      <c r="J23" s="6">
        <f>VLOOKUP(E23,'[1]GULMARG PRODUCT'!$B$4:$D$145,3,FALSE)*G23</f>
        <v>24</v>
      </c>
      <c r="K23" s="6">
        <v>50</v>
      </c>
      <c r="L23" s="6">
        <f t="shared" si="1"/>
        <v>318</v>
      </c>
    </row>
    <row r="24" spans="1:12">
      <c r="A24" s="23">
        <v>21</v>
      </c>
      <c r="B24" s="4" t="s">
        <v>5</v>
      </c>
      <c r="C24" s="4" t="s">
        <v>81</v>
      </c>
      <c r="D24" s="8" t="s">
        <v>60</v>
      </c>
      <c r="E24" s="4" t="s">
        <v>43</v>
      </c>
      <c r="F24" s="4" t="s">
        <v>6</v>
      </c>
      <c r="G24" s="4">
        <v>9</v>
      </c>
      <c r="H24" s="6">
        <f>VLOOKUP(E24,'[1]GULMARG PRODUCT'!$B$4:$C$145,2,FALSE)</f>
        <v>100</v>
      </c>
      <c r="I24" s="6">
        <f t="shared" si="0"/>
        <v>18</v>
      </c>
      <c r="J24" s="6">
        <f>VLOOKUP(E24,'[1]GULMARG PRODUCT'!$B$4:$D$145,3,FALSE)*G24</f>
        <v>108</v>
      </c>
      <c r="K24" s="6">
        <v>50</v>
      </c>
      <c r="L24" s="6">
        <f t="shared" si="1"/>
        <v>1076</v>
      </c>
    </row>
    <row r="25" spans="1:12">
      <c r="A25" s="23">
        <v>22</v>
      </c>
      <c r="B25" s="4" t="s">
        <v>36</v>
      </c>
      <c r="C25" s="4" t="s">
        <v>82</v>
      </c>
      <c r="D25" s="8" t="s">
        <v>60</v>
      </c>
      <c r="E25" s="4" t="s">
        <v>59</v>
      </c>
      <c r="F25" s="4" t="s">
        <v>37</v>
      </c>
      <c r="G25" s="4">
        <v>10</v>
      </c>
      <c r="H25" s="6">
        <f>VLOOKUP(E25,'[1]GULMARG PRODUCT'!$B$4:$C$145,2,FALSE)</f>
        <v>100</v>
      </c>
      <c r="I25" s="6">
        <f t="shared" si="0"/>
        <v>20</v>
      </c>
      <c r="J25" s="6">
        <f>VLOOKUP(E25,'[1]GULMARG PRODUCT'!$B$4:$D$145,3,FALSE)*G25</f>
        <v>250</v>
      </c>
      <c r="K25" s="6">
        <v>50</v>
      </c>
      <c r="L25" s="6">
        <f t="shared" si="1"/>
        <v>1320</v>
      </c>
    </row>
    <row r="26" spans="1:12">
      <c r="A26" s="23">
        <v>23</v>
      </c>
      <c r="B26" s="4" t="s">
        <v>3</v>
      </c>
      <c r="C26" s="4" t="s">
        <v>83</v>
      </c>
      <c r="D26" s="8" t="s">
        <v>60</v>
      </c>
      <c r="E26" s="4" t="s">
        <v>50</v>
      </c>
      <c r="F26" s="4" t="s">
        <v>4</v>
      </c>
      <c r="G26" s="4">
        <v>7</v>
      </c>
      <c r="H26" s="6">
        <f>VLOOKUP(E26,'[1]GULMARG PRODUCT'!$B$4:$C$145,2,FALSE)</f>
        <v>100</v>
      </c>
      <c r="I26" s="6">
        <f t="shared" si="0"/>
        <v>14</v>
      </c>
      <c r="J26" s="6">
        <f>VLOOKUP(E26,'[1]GULMARG PRODUCT'!$B$4:$D$145,3,FALSE)*G26</f>
        <v>84</v>
      </c>
      <c r="K26" s="6">
        <v>50</v>
      </c>
      <c r="L26" s="6">
        <f t="shared" si="1"/>
        <v>848</v>
      </c>
    </row>
    <row r="27" spans="1:12">
      <c r="A27" s="4">
        <v>24</v>
      </c>
      <c r="B27" s="4" t="s">
        <v>3</v>
      </c>
      <c r="C27" s="4" t="s">
        <v>84</v>
      </c>
      <c r="D27" s="8" t="s">
        <v>60</v>
      </c>
      <c r="E27" s="4" t="s">
        <v>47</v>
      </c>
      <c r="F27" s="4" t="s">
        <v>31</v>
      </c>
      <c r="G27" s="4">
        <v>2</v>
      </c>
      <c r="H27" s="6">
        <f>VLOOKUP(E27,'[1]GULMARG PRODUCT'!$B$4:$C$145,2,FALSE)</f>
        <v>130</v>
      </c>
      <c r="I27" s="6">
        <f t="shared" si="0"/>
        <v>4</v>
      </c>
      <c r="J27" s="6">
        <f>VLOOKUP(E27,'[1]GULMARG PRODUCT'!$B$4:$D$145,3,FALSE)*G27</f>
        <v>60</v>
      </c>
      <c r="K27" s="6">
        <v>50</v>
      </c>
      <c r="L27" s="6">
        <f t="shared" si="1"/>
        <v>374</v>
      </c>
    </row>
    <row r="28" spans="1:12" s="3" customFormat="1">
      <c r="A28" s="13" t="s">
        <v>98</v>
      </c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7">
        <f>SUM(L4:L27)</f>
        <v>15986</v>
      </c>
    </row>
    <row r="29" spans="1:12" s="3" customFormat="1" ht="30" customHeight="1">
      <c r="A29" s="17" t="s">
        <v>97</v>
      </c>
      <c r="B29" s="17"/>
      <c r="C29" s="17"/>
      <c r="D29" s="17"/>
      <c r="E29" s="17"/>
      <c r="F29" s="17"/>
      <c r="G29" s="17"/>
      <c r="H29" s="18"/>
      <c r="I29" s="18"/>
      <c r="J29" s="18"/>
      <c r="K29" s="18"/>
      <c r="L29" s="18"/>
    </row>
    <row r="30" spans="1:12" s="3" customFormat="1" ht="30" customHeight="1">
      <c r="A30" s="17" t="s">
        <v>42</v>
      </c>
      <c r="B30" s="17"/>
      <c r="C30" s="17"/>
      <c r="D30" s="17"/>
      <c r="E30" s="17"/>
      <c r="F30" s="17"/>
      <c r="G30" s="17"/>
      <c r="H30" s="18"/>
      <c r="I30" s="18"/>
      <c r="J30" s="18"/>
      <c r="K30" s="18"/>
      <c r="L30" s="18"/>
    </row>
    <row r="31" spans="1:12">
      <c r="G31" s="24">
        <f>SUM(G4:G27)</f>
        <v>113</v>
      </c>
    </row>
  </sheetData>
  <sortState ref="B4:L27">
    <sortCondition ref="B4"/>
  </sortState>
  <mergeCells count="7">
    <mergeCell ref="A28:K28"/>
    <mergeCell ref="A29:L29"/>
    <mergeCell ref="A30:L30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2755905511811023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2024-10-23T13:54:36Z</cp:lastPrinted>
  <dcterms:created xsi:type="dcterms:W3CDTF">2024-10-09T05:25:57Z</dcterms:created>
  <dcterms:modified xsi:type="dcterms:W3CDTF">2024-10-23T13:54:36Z</dcterms:modified>
</cp:coreProperties>
</file>