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95" windowWidth="20730" windowHeight="9405"/>
  </bookViews>
  <sheets>
    <sheet name="Consignment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H14" i="1" l="1"/>
  <c r="G14" i="1"/>
  <c r="J12" i="1"/>
  <c r="I12" i="1"/>
  <c r="L12" i="1" s="1"/>
  <c r="J11" i="1"/>
  <c r="I11" i="1"/>
  <c r="L11" i="1" s="1"/>
  <c r="J10" i="1"/>
  <c r="I10" i="1"/>
  <c r="L10" i="1" s="1"/>
  <c r="J9" i="1"/>
  <c r="I9" i="1"/>
  <c r="L9" i="1" s="1"/>
  <c r="J8" i="1"/>
  <c r="I8" i="1"/>
  <c r="L8" i="1" s="1"/>
  <c r="J7" i="1"/>
  <c r="I7" i="1"/>
  <c r="L7" i="1" s="1"/>
  <c r="J6" i="1"/>
  <c r="I6" i="1"/>
  <c r="L6" i="1" s="1"/>
  <c r="J5" i="1"/>
  <c r="I5" i="1"/>
  <c r="L5" i="1" s="1"/>
  <c r="J4" i="1"/>
  <c r="I4" i="1"/>
  <c r="L4" i="1" s="1"/>
  <c r="L13" i="1" l="1"/>
</calcChain>
</file>

<file path=xl/sharedStrings.xml><?xml version="1.0" encoding="utf-8"?>
<sst xmlns="http://schemas.openxmlformats.org/spreadsheetml/2006/main" count="63" uniqueCount="46">
  <si>
    <t>DATE</t>
  </si>
  <si>
    <t>FROM</t>
  </si>
  <si>
    <t>CASE</t>
  </si>
  <si>
    <t>WEIGHT</t>
  </si>
  <si>
    <t>RATE</t>
  </si>
  <si>
    <t>HML</t>
  </si>
  <si>
    <t>INVOICE
ATC LOGISTICS,,8984191006
GST No:21CHVPB1842D2ZQ</t>
  </si>
  <si>
    <t xml:space="preserve">L G BALAKRISHNAN AND BROTHERS LIMITED
Address: RAJENDRANAGAR MADHUPATNA 753010 cuttack,9853337660
GST No:21AAACL3740P1ZJ
</t>
  </si>
  <si>
    <t>Thanking you for your business.
ATC LOGISTICS</t>
  </si>
  <si>
    <t>Kindly, verify &amp; confirm within 7 days, else GST will be filed by 20th JUNE, 2026
GST to be paid by Consignor under Reverse Charge Mechanism(RCM) as per GST.</t>
  </si>
  <si>
    <t>SL.</t>
  </si>
  <si>
    <t>LR NO.</t>
  </si>
  <si>
    <t>INV.NO.</t>
  </si>
  <si>
    <t>DESTINATION</t>
  </si>
  <si>
    <t>LR CH.</t>
  </si>
  <si>
    <t>AMT.</t>
  </si>
  <si>
    <t>11/6/2026</t>
  </si>
  <si>
    <t>LG/20</t>
  </si>
  <si>
    <t>CTC</t>
  </si>
  <si>
    <t>JEYPORE</t>
  </si>
  <si>
    <t>18/6/2026</t>
  </si>
  <si>
    <t>LG/21</t>
  </si>
  <si>
    <t>LG/22</t>
  </si>
  <si>
    <t>4100001271/1272/73/74/75/76</t>
  </si>
  <si>
    <t>20/6/2026</t>
  </si>
  <si>
    <t>LG/23</t>
  </si>
  <si>
    <t>4100001315</t>
  </si>
  <si>
    <t>RAYAGADA</t>
  </si>
  <si>
    <t>LG/24</t>
  </si>
  <si>
    <t>41000001316/317/18/19/20/21</t>
  </si>
  <si>
    <t>22/6/2026</t>
  </si>
  <si>
    <t>LG/25</t>
  </si>
  <si>
    <t>4100001343/44/45/47</t>
  </si>
  <si>
    <t>24/6/2026</t>
  </si>
  <si>
    <t>LG/26</t>
  </si>
  <si>
    <t>4100001389/1390/91/92/93/94</t>
  </si>
  <si>
    <t>27/6/2026</t>
  </si>
  <si>
    <t>LG/27</t>
  </si>
  <si>
    <t>4100001466/1467/68/69/70</t>
  </si>
  <si>
    <t>29/6/2026</t>
  </si>
  <si>
    <t>LG/28</t>
  </si>
  <si>
    <t>1497,1498,</t>
  </si>
  <si>
    <t>(RUPEES FORTY NINE THOUSAND EIGHT HUNDRED FIFTY SEVEN ONLY)</t>
  </si>
  <si>
    <t>4100001205/ 206/207/208</t>
  </si>
  <si>
    <t>4100001269/ 1270/1282</t>
  </si>
  <si>
    <t>Bill Date: 30/06/2026
Bill NO :  724                                               Total Amount : 49857.00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</si>
</sst>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2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2" fillId="0" borderId="2" xfId="0" applyNumberFormat="1" applyFont="1" applyBorder="1" applyAlignment="1">
      <alignment wrapText="1"/>
    </xf>
    <xf numFmtId="0" fontId="2" fillId="0" borderId="3" xfId="0" applyNumberFormat="1" applyFont="1" applyBorder="1" applyAlignment="1">
      <alignment wrapText="1"/>
    </xf>
    <xf numFmtId="0" fontId="2" fillId="0" borderId="4" xfId="0" applyNumberFormat="1" applyFont="1" applyBorder="1" applyAlignment="1">
      <alignment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 wrapText="1"/>
    </xf>
    <xf numFmtId="2" fontId="0" fillId="0" borderId="1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66675</xdr:rowOff>
    </xdr:from>
    <xdr:to>
      <xdr:col>7</xdr:col>
      <xdr:colOff>390525</xdr:colOff>
      <xdr:row>0</xdr:row>
      <xdr:rowOff>1095375</xdr:rowOff>
    </xdr:to>
    <xdr:pic>
      <xdr:nvPicPr>
        <xdr:cNvPr id="3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6" y="66675"/>
          <a:ext cx="4143374" cy="1028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LOGISTICS/ATC-2026-27/ATC%20QUOTATION-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AB AGENCIES"/>
      <sheetName val="A N ALLIANCE"/>
      <sheetName val="ABBOTT HEALTHCASRE ANI"/>
      <sheetName val="ABBOTT HEALTHCARE"/>
      <sheetName val="ARORA FRUITS &amp; PICKELS PVT LTD"/>
      <sheetName val="ASWINI"/>
      <sheetName val="ADIKANTA MANKIND"/>
      <sheetName val="ALEMBIC PHARMACEUTICAL LTD"/>
      <sheetName val="ALKEM LABORATORIES LTD."/>
      <sheetName val="  AMRUTANJAN HEALTH CARE LTD"/>
      <sheetName val="ARISTO PHARMACEUTICALS PVT LTD"/>
      <sheetName val="ABBOTT HEALTHCASE SSD"/>
      <sheetName val="AMAR ENTERPRISES"/>
      <sheetName val="ANCHOR HEALTH &amp; BEAUTY CARE"/>
      <sheetName val="ASIAN NUTRICIA"/>
      <sheetName val="BABLOO"/>
      <sheetName val="BHARAT FRIGHT CARRIERS"/>
      <sheetName val="BAJAJ CONSUMER"/>
      <sheetName val="CACHET PHARMACEUTICALS PVT LTD"/>
      <sheetName val="CAPITAL AGENCY"/>
      <sheetName val="CAVINKARE PVT LTD"/>
      <sheetName val="CIPLA LTD"/>
      <sheetName val="DAKSHINESWARI AGENCIES"/>
      <sheetName val="DARSHAN SALES INTERNATION"/>
      <sheetName val="EMAMI LIMITED"/>
      <sheetName val="ESSAR ASSOCIATES"/>
      <sheetName val="FRANCO INDIAN"/>
      <sheetName val="GANAPATI PHARMACEUTICALS"/>
      <sheetName val="GLAXOSMITHLINE"/>
      <sheetName val="GODFREY PHILLIPS"/>
      <sheetName val="HARTEX RUBBER PVT.LTD."/>
      <sheetName val="HINDUSTAN ENTERPRISES"/>
      <sheetName val="HYGIENIC RESEARCH "/>
      <sheetName val="IPCA LABORATORIES LTD"/>
      <sheetName val="TRUCKERS INDIA"/>
      <sheetName val="JALAN TRADING CO"/>
      <sheetName val="JMB ENTERPRISES"/>
      <sheetName val="KAMDAR AGENCIES "/>
      <sheetName val="KAMDHENU LIMITED"/>
      <sheetName val="KARMA HEALTH CARE"/>
      <sheetName val="KARNATAKA MULTIPLEX"/>
      <sheetName val="KELLOGG INDIA PRIVATE LIMITED"/>
      <sheetName val="KOKUYO CAMLIN LTD"/>
      <sheetName val="KORES INDIA LTD"/>
      <sheetName val="KRISHNA AGENCIES"/>
      <sheetName val="L G BALAKRISHNAN &amp; BROS LTD"/>
      <sheetName val="LIVGUARD LIV FAST"/>
      <sheetName val="MAA PHARMACEUTICALS"/>
      <sheetName val="MAPRA LABORATORIES PVT LTD"/>
      <sheetName val="MARTIN &amp; HARRIS PVT LTD."/>
      <sheetName val="MARUTI ENTERPRISERS"/>
      <sheetName val="MEDLEY PHARMACEUTICALS LTD"/>
      <sheetName val="MICOLUBE INDIA  LTD"/>
      <sheetName val="SUBASH KUMAR SANJAY KUMAR"/>
      <sheetName val="MICROTEK INTERNATIONAL PVT LTD"/>
      <sheetName val="MORAL PHARMACEUTICALS PVT LTD."/>
      <sheetName val="N RANGA RAO &amp; SONS PVT. LTD."/>
      <sheetName val="NAMOKAR ENTERPRISES"/>
      <sheetName val="NAVKAR COMMERCIAL CORPORATION"/>
      <sheetName val="NIPPON PAINT (INDIA)"/>
      <sheetName val="OZONE PHARMACEUTICLAS LTD"/>
      <sheetName val="PANDA BROTHERS &amp; TRADERS"/>
      <sheetName val="PARIMAL MANDIR"/>
      <sheetName val="RADHA KRISHNA SALES CORPORATION"/>
      <sheetName val="RALSON INDIA LIMITED"/>
      <sheetName val=" RAPTAKOS BRETT &amp; CO LTD"/>
      <sheetName val="RASNA INDIA PVT LTD"/>
      <sheetName val="RMSS AGENCIES PRIVATE LIMITED"/>
      <sheetName val="SAVITA OIL TECHNOLOGIES"/>
      <sheetName val="SHEENLAC PAINTS LTD"/>
      <sheetName val="SUMITOMO CHEMICAL INDIA LTD"/>
      <sheetName val="TATA AUTO COMP"/>
      <sheetName val="TTK HEALTH CARE LTD."/>
      <sheetName val="UTKAL DISTRIBUTORS"/>
      <sheetName val="VNR SEEDS PVT LTD"/>
      <sheetName val="WALLACE PHARMACEUTICALS PVT LTD"/>
      <sheetName val="ZUVENTUS HEALTHCARE"/>
      <sheetName val="SAMSON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7">
          <cell r="C7" t="str">
            <v>ANGUL</v>
          </cell>
          <cell r="D7">
            <v>2.34</v>
          </cell>
        </row>
        <row r="8">
          <cell r="C8" t="str">
            <v>ASKA</v>
          </cell>
          <cell r="D8">
            <v>2.73</v>
          </cell>
        </row>
        <row r="9">
          <cell r="C9" t="str">
            <v>BALASORE</v>
          </cell>
          <cell r="D9">
            <v>2.34</v>
          </cell>
        </row>
        <row r="10">
          <cell r="C10" t="str">
            <v>BARAGARH</v>
          </cell>
          <cell r="D10">
            <v>2.9249999999999998</v>
          </cell>
        </row>
        <row r="11">
          <cell r="C11" t="str">
            <v>BARBIL</v>
          </cell>
          <cell r="D11">
            <v>4.29</v>
          </cell>
        </row>
        <row r="12">
          <cell r="C12" t="str">
            <v>BHAWANIPATNA</v>
          </cell>
          <cell r="D12">
            <v>5.46</v>
          </cell>
        </row>
        <row r="13">
          <cell r="C13" t="str">
            <v>BOLANGIR</v>
          </cell>
          <cell r="D13">
            <v>4.3875000000000002</v>
          </cell>
        </row>
        <row r="14">
          <cell r="C14" t="str">
            <v>BRAJARAJNAGAR</v>
          </cell>
          <cell r="D14">
            <v>3.7050000000000001</v>
          </cell>
        </row>
        <row r="15">
          <cell r="C15" t="str">
            <v>JEYPORE</v>
          </cell>
          <cell r="D15">
            <v>5.85</v>
          </cell>
        </row>
        <row r="16">
          <cell r="C16" t="str">
            <v>JHARSUGUDA</v>
          </cell>
          <cell r="D16">
            <v>2.9249999999999998</v>
          </cell>
        </row>
        <row r="17">
          <cell r="C17" t="str">
            <v>KANTABANJI</v>
          </cell>
          <cell r="D17">
            <v>5.3624999999999998</v>
          </cell>
        </row>
        <row r="18">
          <cell r="C18" t="str">
            <v>MALKANGIRI</v>
          </cell>
          <cell r="D18">
            <v>6.8250000000000002</v>
          </cell>
        </row>
        <row r="19">
          <cell r="C19" t="str">
            <v xml:space="preserve">PARALAKHEMUNDI </v>
          </cell>
          <cell r="D19">
            <v>5.85</v>
          </cell>
        </row>
        <row r="20">
          <cell r="C20" t="str">
            <v>PHULBANI</v>
          </cell>
          <cell r="D20">
            <v>4.29</v>
          </cell>
        </row>
        <row r="21">
          <cell r="C21" t="str">
            <v>RAJGANGPUR</v>
          </cell>
          <cell r="D21">
            <v>3.12</v>
          </cell>
        </row>
        <row r="22">
          <cell r="C22" t="str">
            <v>RAYAGADA</v>
          </cell>
          <cell r="D22">
            <v>5.2649999999999997</v>
          </cell>
        </row>
        <row r="23">
          <cell r="C23" t="str">
            <v>ROURKELA</v>
          </cell>
          <cell r="D23">
            <v>2.9249999999999998</v>
          </cell>
        </row>
        <row r="24">
          <cell r="C24" t="str">
            <v>SIMILIGUDA</v>
          </cell>
          <cell r="D24">
            <v>6.4350000000000005</v>
          </cell>
        </row>
        <row r="25">
          <cell r="C25" t="str">
            <v>SUNDERGARH</v>
          </cell>
          <cell r="D25">
            <v>3.3149999999999999</v>
          </cell>
        </row>
        <row r="26">
          <cell r="C26" t="str">
            <v>TALCHER</v>
          </cell>
          <cell r="D26">
            <v>2.34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P4" sqref="P4"/>
    </sheetView>
  </sheetViews>
  <sheetFormatPr defaultRowHeight="15"/>
  <cols>
    <col min="1" max="1" width="3" bestFit="1" customWidth="1"/>
    <col min="2" max="2" width="9.7109375" bestFit="1" customWidth="1"/>
    <col min="3" max="3" width="6.28515625" bestFit="1" customWidth="1"/>
    <col min="4" max="4" width="14.7109375" customWidth="1"/>
    <col min="5" max="5" width="6.42578125" bestFit="1" customWidth="1"/>
    <col min="6" max="6" width="13.1406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6.5703125" bestFit="1" customWidth="1"/>
    <col min="11" max="11" width="6" bestFit="1" customWidth="1"/>
    <col min="12" max="12" width="9.42578125" bestFit="1" customWidth="1"/>
  </cols>
  <sheetData>
    <row r="1" spans="1:12" s="1" customFormat="1" ht="91.5" customHeight="1">
      <c r="A1" s="4"/>
      <c r="B1" s="5"/>
      <c r="C1" s="5"/>
      <c r="D1" s="5"/>
      <c r="E1" s="5"/>
      <c r="F1" s="5"/>
      <c r="G1" s="5"/>
      <c r="H1" s="5"/>
      <c r="I1" s="6" t="s">
        <v>6</v>
      </c>
      <c r="J1" s="6"/>
      <c r="K1" s="6"/>
      <c r="L1" s="6"/>
    </row>
    <row r="2" spans="1:12" s="1" customFormat="1" ht="69.75" customHeight="1">
      <c r="A2" s="7" t="s">
        <v>7</v>
      </c>
      <c r="B2" s="8"/>
      <c r="C2" s="8"/>
      <c r="D2" s="8"/>
      <c r="E2" s="8"/>
      <c r="F2" s="8"/>
      <c r="G2" s="8"/>
      <c r="H2" s="9"/>
      <c r="I2" s="25" t="s">
        <v>45</v>
      </c>
      <c r="J2" s="6"/>
      <c r="K2" s="6"/>
      <c r="L2" s="6"/>
    </row>
    <row r="3" spans="1:12">
      <c r="A3" s="2" t="s">
        <v>10</v>
      </c>
      <c r="B3" s="2" t="s">
        <v>0</v>
      </c>
      <c r="C3" s="2" t="s">
        <v>11</v>
      </c>
      <c r="D3" s="2" t="s">
        <v>12</v>
      </c>
      <c r="E3" s="2" t="s">
        <v>1</v>
      </c>
      <c r="F3" s="2" t="s">
        <v>13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14</v>
      </c>
      <c r="L3" s="10" t="s">
        <v>15</v>
      </c>
    </row>
    <row r="4" spans="1:12" s="24" customFormat="1" ht="30">
      <c r="A4" s="20">
        <v>1</v>
      </c>
      <c r="B4" s="21" t="s">
        <v>16</v>
      </c>
      <c r="C4" s="21" t="s">
        <v>17</v>
      </c>
      <c r="D4" s="22" t="s">
        <v>43</v>
      </c>
      <c r="E4" s="21" t="s">
        <v>18</v>
      </c>
      <c r="F4" s="21" t="s">
        <v>19</v>
      </c>
      <c r="G4" s="21">
        <v>31</v>
      </c>
      <c r="H4" s="21">
        <v>682</v>
      </c>
      <c r="I4" s="23">
        <f>VLOOKUP(F4,'[1]L G BALAKRISHNAN &amp; BROS LTD'!$C$7:$D$35,2,FALSE)</f>
        <v>5.85</v>
      </c>
      <c r="J4" s="23">
        <f>G4*2</f>
        <v>62</v>
      </c>
      <c r="K4" s="23">
        <v>25</v>
      </c>
      <c r="L4" s="23">
        <f>H4*I4+J4+K4</f>
        <v>4076.7</v>
      </c>
    </row>
    <row r="5" spans="1:12" s="24" customFormat="1" ht="30">
      <c r="A5" s="20">
        <v>2</v>
      </c>
      <c r="B5" s="21" t="s">
        <v>20</v>
      </c>
      <c r="C5" s="21" t="s">
        <v>21</v>
      </c>
      <c r="D5" s="22" t="s">
        <v>44</v>
      </c>
      <c r="E5" s="21" t="s">
        <v>18</v>
      </c>
      <c r="F5" s="21" t="s">
        <v>19</v>
      </c>
      <c r="G5" s="21">
        <v>43</v>
      </c>
      <c r="H5" s="21">
        <v>880</v>
      </c>
      <c r="I5" s="23">
        <f>VLOOKUP(F5,'[1]L G BALAKRISHNAN &amp; BROS LTD'!$C$7:$D$35,2,FALSE)</f>
        <v>5.85</v>
      </c>
      <c r="J5" s="23">
        <f t="shared" ref="J5:J12" si="0">G5*2</f>
        <v>86</v>
      </c>
      <c r="K5" s="23">
        <v>25</v>
      </c>
      <c r="L5" s="23">
        <f t="shared" ref="L5:L12" si="1">H5*I5+J5+K5</f>
        <v>5259</v>
      </c>
    </row>
    <row r="6" spans="1:12" s="24" customFormat="1" ht="32.25" customHeight="1">
      <c r="A6" s="20">
        <v>3</v>
      </c>
      <c r="B6" s="21" t="s">
        <v>20</v>
      </c>
      <c r="C6" s="21" t="s">
        <v>22</v>
      </c>
      <c r="D6" s="22" t="s">
        <v>23</v>
      </c>
      <c r="E6" s="21" t="s">
        <v>18</v>
      </c>
      <c r="F6" s="21" t="s">
        <v>19</v>
      </c>
      <c r="G6" s="21">
        <v>51</v>
      </c>
      <c r="H6" s="21">
        <v>1122</v>
      </c>
      <c r="I6" s="23">
        <f>VLOOKUP(F6,'[1]L G BALAKRISHNAN &amp; BROS LTD'!$C$7:$D$35,2,FALSE)</f>
        <v>5.85</v>
      </c>
      <c r="J6" s="23">
        <f t="shared" si="0"/>
        <v>102</v>
      </c>
      <c r="K6" s="23">
        <v>25</v>
      </c>
      <c r="L6" s="23">
        <f t="shared" si="1"/>
        <v>6690.7</v>
      </c>
    </row>
    <row r="7" spans="1:12" s="24" customFormat="1">
      <c r="A7" s="20">
        <v>4</v>
      </c>
      <c r="B7" s="21" t="s">
        <v>24</v>
      </c>
      <c r="C7" s="21" t="s">
        <v>25</v>
      </c>
      <c r="D7" s="22" t="s">
        <v>26</v>
      </c>
      <c r="E7" s="21" t="s">
        <v>18</v>
      </c>
      <c r="F7" s="21" t="s">
        <v>27</v>
      </c>
      <c r="G7" s="21">
        <v>44</v>
      </c>
      <c r="H7" s="21">
        <v>968</v>
      </c>
      <c r="I7" s="23">
        <f>VLOOKUP(F7,'[1]L G BALAKRISHNAN &amp; BROS LTD'!$C$7:$D$35,2,FALSE)</f>
        <v>5.2649999999999997</v>
      </c>
      <c r="J7" s="23">
        <f t="shared" si="0"/>
        <v>88</v>
      </c>
      <c r="K7" s="23">
        <v>25</v>
      </c>
      <c r="L7" s="23">
        <f t="shared" si="1"/>
        <v>5209.5199999999995</v>
      </c>
    </row>
    <row r="8" spans="1:12" s="24" customFormat="1" ht="30">
      <c r="A8" s="20">
        <v>5</v>
      </c>
      <c r="B8" s="21" t="s">
        <v>24</v>
      </c>
      <c r="C8" s="21" t="s">
        <v>28</v>
      </c>
      <c r="D8" s="22" t="s">
        <v>29</v>
      </c>
      <c r="E8" s="21" t="s">
        <v>18</v>
      </c>
      <c r="F8" s="21" t="s">
        <v>27</v>
      </c>
      <c r="G8" s="21">
        <v>48</v>
      </c>
      <c r="H8" s="21">
        <v>1056</v>
      </c>
      <c r="I8" s="23">
        <f>VLOOKUP(F8,'[1]L G BALAKRISHNAN &amp; BROS LTD'!$C$7:$D$35,2,FALSE)</f>
        <v>5.2649999999999997</v>
      </c>
      <c r="J8" s="23">
        <f t="shared" si="0"/>
        <v>96</v>
      </c>
      <c r="K8" s="23">
        <v>25</v>
      </c>
      <c r="L8" s="23">
        <f t="shared" si="1"/>
        <v>5680.8399999999992</v>
      </c>
    </row>
    <row r="9" spans="1:12" s="24" customFormat="1" ht="30">
      <c r="A9" s="20">
        <v>6</v>
      </c>
      <c r="B9" s="21" t="s">
        <v>30</v>
      </c>
      <c r="C9" s="21" t="s">
        <v>31</v>
      </c>
      <c r="D9" s="22" t="s">
        <v>32</v>
      </c>
      <c r="E9" s="21" t="s">
        <v>18</v>
      </c>
      <c r="F9" s="21" t="s">
        <v>19</v>
      </c>
      <c r="G9" s="21">
        <v>47</v>
      </c>
      <c r="H9" s="21">
        <v>1034</v>
      </c>
      <c r="I9" s="23">
        <f>VLOOKUP(F9,'[1]L G BALAKRISHNAN &amp; BROS LTD'!$C$7:$D$35,2,FALSE)</f>
        <v>5.85</v>
      </c>
      <c r="J9" s="23">
        <f t="shared" si="0"/>
        <v>94</v>
      </c>
      <c r="K9" s="23">
        <v>25</v>
      </c>
      <c r="L9" s="23">
        <f t="shared" si="1"/>
        <v>6167.9</v>
      </c>
    </row>
    <row r="10" spans="1:12" s="24" customFormat="1" ht="30">
      <c r="A10" s="20">
        <v>7</v>
      </c>
      <c r="B10" s="21" t="s">
        <v>33</v>
      </c>
      <c r="C10" s="21" t="s">
        <v>34</v>
      </c>
      <c r="D10" s="22" t="s">
        <v>35</v>
      </c>
      <c r="E10" s="21" t="s">
        <v>18</v>
      </c>
      <c r="F10" s="21" t="s">
        <v>19</v>
      </c>
      <c r="G10" s="21">
        <v>51</v>
      </c>
      <c r="H10" s="21">
        <v>1122</v>
      </c>
      <c r="I10" s="23">
        <f>VLOOKUP(F10,'[1]L G BALAKRISHNAN &amp; BROS LTD'!$C$7:$D$35,2,FALSE)</f>
        <v>5.85</v>
      </c>
      <c r="J10" s="23">
        <f t="shared" si="0"/>
        <v>102</v>
      </c>
      <c r="K10" s="23">
        <v>25</v>
      </c>
      <c r="L10" s="23">
        <f t="shared" si="1"/>
        <v>6690.7</v>
      </c>
    </row>
    <row r="11" spans="1:12" s="24" customFormat="1" ht="30">
      <c r="A11" s="20">
        <v>8</v>
      </c>
      <c r="B11" s="21" t="s">
        <v>36</v>
      </c>
      <c r="C11" s="21" t="s">
        <v>37</v>
      </c>
      <c r="D11" s="22" t="s">
        <v>38</v>
      </c>
      <c r="E11" s="21" t="s">
        <v>18</v>
      </c>
      <c r="F11" s="21" t="s">
        <v>27</v>
      </c>
      <c r="G11" s="21">
        <v>33</v>
      </c>
      <c r="H11" s="21">
        <v>726</v>
      </c>
      <c r="I11" s="23">
        <f>VLOOKUP(F11,'[1]L G BALAKRISHNAN &amp; BROS LTD'!$C$7:$D$35,2,FALSE)</f>
        <v>5.2649999999999997</v>
      </c>
      <c r="J11" s="23">
        <f t="shared" si="0"/>
        <v>66</v>
      </c>
      <c r="K11" s="23">
        <v>25</v>
      </c>
      <c r="L11" s="23">
        <f t="shared" si="1"/>
        <v>3913.39</v>
      </c>
    </row>
    <row r="12" spans="1:12" s="24" customFormat="1">
      <c r="A12" s="20">
        <v>9</v>
      </c>
      <c r="B12" s="21" t="s">
        <v>39</v>
      </c>
      <c r="C12" s="21" t="s">
        <v>40</v>
      </c>
      <c r="D12" s="22" t="s">
        <v>41</v>
      </c>
      <c r="E12" s="21" t="s">
        <v>18</v>
      </c>
      <c r="F12" s="21" t="s">
        <v>19</v>
      </c>
      <c r="G12" s="21">
        <v>47</v>
      </c>
      <c r="H12" s="21">
        <v>1034</v>
      </c>
      <c r="I12" s="23">
        <f>VLOOKUP(F12,'[1]L G BALAKRISHNAN &amp; BROS LTD'!$C$7:$D$35,2,FALSE)</f>
        <v>5.85</v>
      </c>
      <c r="J12" s="23">
        <f t="shared" si="0"/>
        <v>94</v>
      </c>
      <c r="K12" s="23">
        <v>25</v>
      </c>
      <c r="L12" s="23">
        <f t="shared" si="1"/>
        <v>6167.9</v>
      </c>
    </row>
    <row r="13" spans="1:12">
      <c r="A13" s="11" t="s">
        <v>42</v>
      </c>
      <c r="B13" s="12"/>
      <c r="C13" s="12"/>
      <c r="D13" s="12"/>
      <c r="E13" s="12"/>
      <c r="F13" s="12"/>
      <c r="G13" s="12"/>
      <c r="H13" s="12"/>
      <c r="I13" s="12"/>
      <c r="J13" s="12"/>
      <c r="K13" s="13"/>
      <c r="L13" s="14">
        <f>ROUND(SUM(L4:L12),0)</f>
        <v>49857</v>
      </c>
    </row>
    <row r="14" spans="1:12">
      <c r="A14" s="15"/>
      <c r="G14" s="2">
        <f>SUM(G4:G12)</f>
        <v>395</v>
      </c>
      <c r="H14" s="2">
        <f>SUM(H4:H12)</f>
        <v>8624</v>
      </c>
      <c r="L14" s="16"/>
    </row>
    <row r="15" spans="1:12" s="3" customFormat="1" ht="30" customHeight="1">
      <c r="A15" s="17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s="3" customFormat="1" ht="30" customHeight="1">
      <c r="A16" s="17" t="s">
        <v>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9"/>
    </row>
  </sheetData>
  <sortState ref="B2:H12">
    <sortCondition ref="B2"/>
  </sortState>
  <mergeCells count="7">
    <mergeCell ref="A13:K13"/>
    <mergeCell ref="A15:L15"/>
    <mergeCell ref="A16:L16"/>
    <mergeCell ref="A1:H1"/>
    <mergeCell ref="I1:L1"/>
    <mergeCell ref="A2:H2"/>
    <mergeCell ref="I2:L2"/>
  </mergeCells>
  <pageMargins left="0.27" right="0.2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2026-07-01T11:30:17Z</cp:lastPrinted>
  <dcterms:created xsi:type="dcterms:W3CDTF">2026-06-02T05:01:02Z</dcterms:created>
  <dcterms:modified xsi:type="dcterms:W3CDTF">2026-07-01T12:06:44Z</dcterms:modified>
</cp:coreProperties>
</file>