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S24" i="1"/>
  <c r="T23"/>
  <c r="S23"/>
  <c r="R23"/>
  <c r="G21"/>
  <c r="I19"/>
  <c r="K19" s="1"/>
  <c r="I18"/>
  <c r="K18" s="1"/>
  <c r="I17"/>
  <c r="K17" s="1"/>
  <c r="I16"/>
  <c r="K16" s="1"/>
  <c r="I15"/>
  <c r="K15" s="1"/>
  <c r="I14"/>
  <c r="K14" s="1"/>
  <c r="I13"/>
  <c r="K13" s="1"/>
  <c r="K12"/>
  <c r="I12"/>
  <c r="K11"/>
  <c r="I11"/>
  <c r="K10"/>
  <c r="I10"/>
  <c r="K9"/>
  <c r="I9"/>
  <c r="K8"/>
  <c r="I8"/>
  <c r="K7"/>
  <c r="I7"/>
  <c r="K6"/>
  <c r="I6"/>
  <c r="K5"/>
  <c r="I5"/>
  <c r="K4"/>
  <c r="I4"/>
  <c r="K20" l="1"/>
</calcChain>
</file>

<file path=xl/sharedStrings.xml><?xml version="1.0" encoding="utf-8"?>
<sst xmlns="http://schemas.openxmlformats.org/spreadsheetml/2006/main" count="120" uniqueCount="78">
  <si>
    <t>INVOICE
PRAGATI LOGISTICS,SAMANTA SAHI KHUNTIA LANE,8984191006
GST No:21AGHPB9356M1Z9</t>
  </si>
  <si>
    <t>Thanking you for your business.
PRAGATI LOGISTICS</t>
  </si>
  <si>
    <t>PURI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</si>
  <si>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</si>
  <si>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</si>
  <si>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</si>
  <si>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</si>
  <si>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</si>
  <si>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</si>
  <si>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</si>
  <si>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</si>
  <si>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</si>
  <si>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</si>
  <si>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</si>
  <si>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PRODUCT</t>
  </si>
  <si>
    <t xml:space="preserve">RK TRADING
Address: Peytonsahi  CUTTACK 753001,7008685154
GST No:21AKHPA9708L2Z6
</t>
  </si>
  <si>
    <t>AGARBATTI</t>
  </si>
  <si>
    <t>TEA</t>
  </si>
  <si>
    <t>0-100</t>
  </si>
  <si>
    <t>101-250</t>
  </si>
  <si>
    <t>251 ABOVE</t>
  </si>
  <si>
    <t>BBSR</t>
  </si>
  <si>
    <t>DD.CH</t>
  </si>
  <si>
    <t>INV. NO.</t>
  </si>
  <si>
    <t>ANGUL</t>
  </si>
  <si>
    <t>MALKANGIRI</t>
  </si>
  <si>
    <t>KEONJHAR</t>
  </si>
  <si>
    <t>Kindly, verify &amp; confirm within 7 days, else GST will be filed by 20th JAN, 2025. 
GST to be paid by Consignor under Reverse Charge Mechanism(RCM) as per GST.</t>
  </si>
  <si>
    <t>KHURDA</t>
  </si>
  <si>
    <t>KORIAN</t>
  </si>
  <si>
    <t>NIMAPARA</t>
  </si>
  <si>
    <t>GHEE</t>
  </si>
  <si>
    <t>08/1/2025</t>
  </si>
  <si>
    <t>PL/MA/13550</t>
  </si>
  <si>
    <t>629</t>
  </si>
  <si>
    <t>PL/MA/13551</t>
  </si>
  <si>
    <t>607</t>
  </si>
  <si>
    <t>PL/MA/13552</t>
  </si>
  <si>
    <t>618</t>
  </si>
  <si>
    <t>JAGATSINGHPUR</t>
  </si>
  <si>
    <t>PL/MA/13553</t>
  </si>
  <si>
    <t>619</t>
  </si>
  <si>
    <t>BALIKUDA</t>
  </si>
  <si>
    <t>PL/MA/13554</t>
  </si>
  <si>
    <t>616</t>
  </si>
  <si>
    <t>PARADEEP</t>
  </si>
  <si>
    <t>PL/MA/13555</t>
  </si>
  <si>
    <t>608</t>
  </si>
  <si>
    <t>13/1/2025</t>
  </si>
  <si>
    <t>PL/DO/19670</t>
  </si>
  <si>
    <t>634</t>
  </si>
  <si>
    <t>PL/DO/19682</t>
  </si>
  <si>
    <t>637</t>
  </si>
  <si>
    <t>23/1/2025</t>
  </si>
  <si>
    <t>PL/DO/20234</t>
  </si>
  <si>
    <t>644</t>
  </si>
  <si>
    <t>PL/DO/20236</t>
  </si>
  <si>
    <t>648</t>
  </si>
  <si>
    <t>27/1/2025</t>
  </si>
  <si>
    <t>PL/MA/14350</t>
  </si>
  <si>
    <t>654</t>
  </si>
  <si>
    <t>30/1/2025</t>
  </si>
  <si>
    <t>PL/DO/20608</t>
  </si>
  <si>
    <t>655</t>
  </si>
  <si>
    <t>PL/DO/20609</t>
  </si>
  <si>
    <t>657</t>
  </si>
  <si>
    <t>RAHAMA</t>
  </si>
  <si>
    <t>PL/DO/20610</t>
  </si>
  <si>
    <t>656</t>
  </si>
  <si>
    <t>TANGI</t>
  </si>
  <si>
    <t>PL/MA/14477</t>
  </si>
  <si>
    <t>659</t>
  </si>
  <si>
    <t>31/1/2025</t>
  </si>
  <si>
    <t>PL/MA/14544</t>
  </si>
  <si>
    <t>667</t>
  </si>
  <si>
    <t>SAHADEV KHUNTA</t>
  </si>
  <si>
    <t>(RUPEES SEVEN THOUSAND ONE HUNDRED THIRTY ONLY)</t>
  </si>
  <si>
    <t xml:space="preserve">Bill Date: 31/01/2025
Bill NO : 33866
Total Amount: 7130.00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</si>
</sst>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2" fontId="0" fillId="0" borderId="0" xfId="0" applyNumberFormat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Border="1"/>
    <xf numFmtId="0" fontId="0" fillId="0" borderId="4" xfId="0" applyNumberFormat="1" applyFont="1" applyBorder="1"/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47625</xdr:rowOff>
    </xdr:from>
    <xdr:to>
      <xdr:col>6</xdr:col>
      <xdr:colOff>228599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5"/>
          <a:ext cx="40481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5703125" style="2" bestFit="1" customWidth="1"/>
    <col min="12" max="12" width="11" style="10" bestFit="1" customWidth="1"/>
    <col min="13" max="13" width="9.140625" style="1"/>
    <col min="14" max="14" width="5.7109375" style="1" bestFit="1" customWidth="1"/>
    <col min="15" max="15" width="6.7109375" style="1" bestFit="1" customWidth="1"/>
    <col min="16" max="16" width="9" style="1" bestFit="1" customWidth="1"/>
    <col min="17" max="17" width="9.140625" style="1"/>
    <col min="18" max="18" width="11.5703125" style="1" bestFit="1" customWidth="1"/>
    <col min="19" max="19" width="9.140625" style="1"/>
    <col min="20" max="20" width="11.5703125" style="1" bestFit="1" customWidth="1"/>
    <col min="21" max="16384" width="9.140625" style="1"/>
  </cols>
  <sheetData>
    <row r="1" spans="1:20" ht="90" customHeight="1">
      <c r="A1" s="26"/>
      <c r="B1" s="27"/>
      <c r="C1" s="27"/>
      <c r="D1" s="27"/>
      <c r="E1" s="27"/>
      <c r="F1" s="27"/>
      <c r="G1" s="27"/>
      <c r="H1" s="31" t="s">
        <v>0</v>
      </c>
      <c r="I1" s="31"/>
      <c r="J1" s="31"/>
      <c r="K1" s="31"/>
    </row>
    <row r="2" spans="1:20" ht="63.75" customHeight="1">
      <c r="A2" s="28" t="s">
        <v>15</v>
      </c>
      <c r="B2" s="29"/>
      <c r="C2" s="29"/>
      <c r="D2" s="29"/>
      <c r="E2" s="29"/>
      <c r="F2" s="29"/>
      <c r="G2" s="30"/>
      <c r="H2" s="32" t="s">
        <v>77</v>
      </c>
      <c r="I2" s="33"/>
      <c r="J2" s="33"/>
      <c r="K2" s="34"/>
      <c r="L2" s="20"/>
    </row>
    <row r="3" spans="1:20" s="3" customFormat="1">
      <c r="A3" s="12" t="s">
        <v>4</v>
      </c>
      <c r="B3" s="12" t="s">
        <v>5</v>
      </c>
      <c r="C3" s="12" t="s">
        <v>6</v>
      </c>
      <c r="D3" s="12" t="s">
        <v>23</v>
      </c>
      <c r="E3" s="12" t="s">
        <v>7</v>
      </c>
      <c r="F3" s="12" t="s">
        <v>8</v>
      </c>
      <c r="G3" s="12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12" t="s">
        <v>14</v>
      </c>
      <c r="Q3" s="6"/>
    </row>
    <row r="4" spans="1:20" s="3" customFormat="1">
      <c r="A4" s="13">
        <v>1</v>
      </c>
      <c r="B4" s="14" t="s">
        <v>32</v>
      </c>
      <c r="C4" s="14" t="s">
        <v>33</v>
      </c>
      <c r="D4" s="14" t="s">
        <v>34</v>
      </c>
      <c r="E4" s="38" t="s">
        <v>3</v>
      </c>
      <c r="F4" s="14" t="s">
        <v>24</v>
      </c>
      <c r="G4" s="14">
        <v>2</v>
      </c>
      <c r="H4" s="15">
        <v>80</v>
      </c>
      <c r="I4" s="15">
        <f>G4*15</f>
        <v>30</v>
      </c>
      <c r="J4" s="15">
        <v>30</v>
      </c>
      <c r="K4" s="15">
        <f>G4*H4+I4+J4</f>
        <v>220</v>
      </c>
      <c r="L4" s="39" t="s">
        <v>16</v>
      </c>
      <c r="Q4" s="6"/>
    </row>
    <row r="5" spans="1:20" s="3" customFormat="1">
      <c r="A5" s="13">
        <v>2</v>
      </c>
      <c r="B5" s="14" t="s">
        <v>32</v>
      </c>
      <c r="C5" s="14" t="s">
        <v>35</v>
      </c>
      <c r="D5" s="14" t="s">
        <v>36</v>
      </c>
      <c r="E5" s="38" t="s">
        <v>3</v>
      </c>
      <c r="F5" s="14" t="s">
        <v>26</v>
      </c>
      <c r="G5" s="14">
        <v>7</v>
      </c>
      <c r="H5" s="15">
        <v>80</v>
      </c>
      <c r="I5" s="15">
        <f>G5*15</f>
        <v>105</v>
      </c>
      <c r="J5" s="15">
        <v>30</v>
      </c>
      <c r="K5" s="15">
        <f>G5*H5+I5+J5</f>
        <v>695</v>
      </c>
      <c r="L5" s="39" t="s">
        <v>16</v>
      </c>
      <c r="Q5" s="6"/>
    </row>
    <row r="6" spans="1:20" s="3" customFormat="1">
      <c r="A6" s="13">
        <v>3</v>
      </c>
      <c r="B6" s="14" t="s">
        <v>32</v>
      </c>
      <c r="C6" s="14" t="s">
        <v>37</v>
      </c>
      <c r="D6" s="14" t="s">
        <v>38</v>
      </c>
      <c r="E6" s="38" t="s">
        <v>3</v>
      </c>
      <c r="F6" s="14" t="s">
        <v>39</v>
      </c>
      <c r="G6" s="14">
        <v>4</v>
      </c>
      <c r="H6" s="15">
        <v>60</v>
      </c>
      <c r="I6" s="15">
        <f>G6*15</f>
        <v>60</v>
      </c>
      <c r="J6" s="15">
        <v>30</v>
      </c>
      <c r="K6" s="15">
        <f>G6*H6+I6+J6</f>
        <v>330</v>
      </c>
      <c r="L6" s="39" t="s">
        <v>17</v>
      </c>
      <c r="Q6" s="6"/>
    </row>
    <row r="7" spans="1:20" s="3" customFormat="1">
      <c r="A7" s="13">
        <v>4</v>
      </c>
      <c r="B7" s="14" t="s">
        <v>32</v>
      </c>
      <c r="C7" s="14" t="s">
        <v>40</v>
      </c>
      <c r="D7" s="14" t="s">
        <v>41</v>
      </c>
      <c r="E7" s="38" t="s">
        <v>3</v>
      </c>
      <c r="F7" s="14" t="s">
        <v>42</v>
      </c>
      <c r="G7" s="14">
        <v>3</v>
      </c>
      <c r="H7" s="15">
        <v>60</v>
      </c>
      <c r="I7" s="15">
        <f>G7*15</f>
        <v>45</v>
      </c>
      <c r="J7" s="15">
        <v>30</v>
      </c>
      <c r="K7" s="15">
        <f>G7*H7+I7+J7</f>
        <v>255</v>
      </c>
      <c r="L7" s="39" t="s">
        <v>17</v>
      </c>
      <c r="Q7" s="6"/>
    </row>
    <row r="8" spans="1:20" s="3" customFormat="1">
      <c r="A8" s="13">
        <v>5</v>
      </c>
      <c r="B8" s="14" t="s">
        <v>32</v>
      </c>
      <c r="C8" s="14" t="s">
        <v>43</v>
      </c>
      <c r="D8" s="14" t="s">
        <v>44</v>
      </c>
      <c r="E8" s="38" t="s">
        <v>3</v>
      </c>
      <c r="F8" s="14" t="s">
        <v>45</v>
      </c>
      <c r="G8" s="14">
        <v>2</v>
      </c>
      <c r="H8" s="15">
        <v>60</v>
      </c>
      <c r="I8" s="15">
        <f>G8*15</f>
        <v>30</v>
      </c>
      <c r="J8" s="15">
        <v>30</v>
      </c>
      <c r="K8" s="15">
        <f>G8*H8+I8+J8</f>
        <v>180</v>
      </c>
      <c r="L8" s="39" t="s">
        <v>17</v>
      </c>
      <c r="Q8" s="6"/>
    </row>
    <row r="9" spans="1:20" s="3" customFormat="1">
      <c r="A9" s="13">
        <v>6</v>
      </c>
      <c r="B9" s="14" t="s">
        <v>32</v>
      </c>
      <c r="C9" s="14" t="s">
        <v>46</v>
      </c>
      <c r="D9" s="14" t="s">
        <v>47</v>
      </c>
      <c r="E9" s="38" t="s">
        <v>3</v>
      </c>
      <c r="F9" s="14" t="s">
        <v>28</v>
      </c>
      <c r="G9" s="14">
        <v>9</v>
      </c>
      <c r="H9" s="15">
        <v>60</v>
      </c>
      <c r="I9" s="15">
        <f>G9*15</f>
        <v>135</v>
      </c>
      <c r="J9" s="15">
        <v>30</v>
      </c>
      <c r="K9" s="15">
        <f>G9*H9+I9+J9</f>
        <v>705</v>
      </c>
      <c r="L9" s="39" t="s">
        <v>16</v>
      </c>
      <c r="Q9" s="6"/>
      <c r="R9" s="5" t="s">
        <v>18</v>
      </c>
      <c r="S9" s="5" t="s">
        <v>19</v>
      </c>
      <c r="T9" s="5" t="s">
        <v>20</v>
      </c>
    </row>
    <row r="10" spans="1:20" s="3" customFormat="1">
      <c r="A10" s="13">
        <v>7</v>
      </c>
      <c r="B10" s="14" t="s">
        <v>48</v>
      </c>
      <c r="C10" s="14" t="s">
        <v>49</v>
      </c>
      <c r="D10" s="14" t="s">
        <v>50</v>
      </c>
      <c r="E10" s="38" t="s">
        <v>3</v>
      </c>
      <c r="F10" s="14" t="s">
        <v>29</v>
      </c>
      <c r="G10" s="14">
        <v>1</v>
      </c>
      <c r="H10" s="15">
        <v>60</v>
      </c>
      <c r="I10" s="15">
        <f>G10*15</f>
        <v>15</v>
      </c>
      <c r="J10" s="15">
        <v>30</v>
      </c>
      <c r="K10" s="15">
        <f>G10*H10+I10+J10</f>
        <v>105</v>
      </c>
      <c r="L10" s="39" t="s">
        <v>16</v>
      </c>
      <c r="Q10" s="6"/>
      <c r="R10" s="7">
        <v>60</v>
      </c>
      <c r="S10" s="7">
        <v>80</v>
      </c>
      <c r="T10" s="7">
        <v>150</v>
      </c>
    </row>
    <row r="11" spans="1:20" s="3" customFormat="1">
      <c r="A11" s="13">
        <v>8</v>
      </c>
      <c r="B11" s="14" t="s">
        <v>48</v>
      </c>
      <c r="C11" s="14" t="s">
        <v>51</v>
      </c>
      <c r="D11" s="14" t="s">
        <v>52</v>
      </c>
      <c r="E11" s="38" t="s">
        <v>3</v>
      </c>
      <c r="F11" s="14" t="s">
        <v>30</v>
      </c>
      <c r="G11" s="14">
        <v>3</v>
      </c>
      <c r="H11" s="15">
        <v>60</v>
      </c>
      <c r="I11" s="15">
        <f>G11*15</f>
        <v>45</v>
      </c>
      <c r="J11" s="15">
        <v>30</v>
      </c>
      <c r="K11" s="15">
        <f>G11*H11+I11+J11</f>
        <v>255</v>
      </c>
      <c r="L11" s="39" t="s">
        <v>31</v>
      </c>
      <c r="Q11" s="6"/>
      <c r="R11" s="8"/>
      <c r="S11" s="8"/>
      <c r="T11" s="8"/>
    </row>
    <row r="12" spans="1:20" s="3" customFormat="1">
      <c r="A12" s="13">
        <v>9</v>
      </c>
      <c r="B12" s="14" t="s">
        <v>53</v>
      </c>
      <c r="C12" s="14" t="s">
        <v>54</v>
      </c>
      <c r="D12" s="14" t="s">
        <v>55</v>
      </c>
      <c r="E12" s="38" t="s">
        <v>3</v>
      </c>
      <c r="F12" s="14" t="s">
        <v>2</v>
      </c>
      <c r="G12" s="14">
        <v>3</v>
      </c>
      <c r="H12" s="15">
        <v>60</v>
      </c>
      <c r="I12" s="15">
        <f>G12*15</f>
        <v>45</v>
      </c>
      <c r="J12" s="15">
        <v>30</v>
      </c>
      <c r="K12" s="15">
        <f>G12*H12+I12+J12</f>
        <v>255</v>
      </c>
      <c r="L12" s="39" t="s">
        <v>16</v>
      </c>
      <c r="Q12" s="6"/>
      <c r="R12" s="9" t="s">
        <v>21</v>
      </c>
      <c r="S12" s="7">
        <v>50</v>
      </c>
      <c r="T12" s="8"/>
    </row>
    <row r="13" spans="1:20" s="3" customFormat="1">
      <c r="A13" s="13">
        <v>10</v>
      </c>
      <c r="B13" s="14" t="s">
        <v>53</v>
      </c>
      <c r="C13" s="14" t="s">
        <v>56</v>
      </c>
      <c r="D13" s="14" t="s">
        <v>57</v>
      </c>
      <c r="E13" s="38" t="s">
        <v>3</v>
      </c>
      <c r="F13" s="14" t="s">
        <v>29</v>
      </c>
      <c r="G13" s="14">
        <v>6</v>
      </c>
      <c r="H13" s="15">
        <v>60</v>
      </c>
      <c r="I13" s="15">
        <f>G13*15</f>
        <v>90</v>
      </c>
      <c r="J13" s="15">
        <v>30</v>
      </c>
      <c r="K13" s="15">
        <f>G13*H13+I13+J13</f>
        <v>480</v>
      </c>
      <c r="L13" s="39" t="s">
        <v>16</v>
      </c>
      <c r="Q13" s="6"/>
      <c r="R13" s="9" t="s">
        <v>22</v>
      </c>
      <c r="S13" s="7">
        <v>15</v>
      </c>
      <c r="T13" s="8"/>
    </row>
    <row r="14" spans="1:20" s="3" customFormat="1">
      <c r="A14" s="13">
        <v>11</v>
      </c>
      <c r="B14" s="14" t="s">
        <v>58</v>
      </c>
      <c r="C14" s="14" t="s">
        <v>59</v>
      </c>
      <c r="D14" s="14" t="s">
        <v>60</v>
      </c>
      <c r="E14" s="38" t="s">
        <v>3</v>
      </c>
      <c r="F14" s="14" t="s">
        <v>25</v>
      </c>
      <c r="G14" s="14">
        <v>3</v>
      </c>
      <c r="H14" s="15">
        <v>150</v>
      </c>
      <c r="I14" s="15">
        <f>G14*15</f>
        <v>45</v>
      </c>
      <c r="J14" s="15">
        <v>30</v>
      </c>
      <c r="K14" s="15">
        <f>G14*H14+I14+J14</f>
        <v>525</v>
      </c>
      <c r="L14" s="39" t="s">
        <v>16</v>
      </c>
      <c r="Q14" s="6"/>
      <c r="R14" s="9" t="s">
        <v>12</v>
      </c>
      <c r="S14" s="7">
        <v>30</v>
      </c>
      <c r="T14" s="8"/>
    </row>
    <row r="15" spans="1:20" s="3" customFormat="1">
      <c r="A15" s="13">
        <v>12</v>
      </c>
      <c r="B15" s="14" t="s">
        <v>61</v>
      </c>
      <c r="C15" s="14" t="s">
        <v>62</v>
      </c>
      <c r="D15" s="14" t="s">
        <v>63</v>
      </c>
      <c r="E15" s="38" t="s">
        <v>3</v>
      </c>
      <c r="F15" s="14" t="s">
        <v>29</v>
      </c>
      <c r="G15" s="14">
        <v>4</v>
      </c>
      <c r="H15" s="15">
        <v>60</v>
      </c>
      <c r="I15" s="15">
        <f>G15*15</f>
        <v>60</v>
      </c>
      <c r="J15" s="15">
        <v>30</v>
      </c>
      <c r="K15" s="15">
        <f>G15*H15+I15+J15</f>
        <v>330</v>
      </c>
      <c r="L15" s="39" t="s">
        <v>16</v>
      </c>
      <c r="Q15" s="6"/>
    </row>
    <row r="16" spans="1:20" s="3" customFormat="1">
      <c r="A16" s="13">
        <v>13</v>
      </c>
      <c r="B16" s="14" t="s">
        <v>61</v>
      </c>
      <c r="C16" s="14" t="s">
        <v>64</v>
      </c>
      <c r="D16" s="14" t="s">
        <v>65</v>
      </c>
      <c r="E16" s="38" t="s">
        <v>3</v>
      </c>
      <c r="F16" s="14" t="s">
        <v>66</v>
      </c>
      <c r="G16" s="14">
        <v>4</v>
      </c>
      <c r="H16" s="15">
        <v>60</v>
      </c>
      <c r="I16" s="15">
        <f>G16*15</f>
        <v>60</v>
      </c>
      <c r="J16" s="15">
        <v>30</v>
      </c>
      <c r="K16" s="15">
        <f>G16*H16+I16+J16</f>
        <v>330</v>
      </c>
      <c r="L16" s="39" t="s">
        <v>16</v>
      </c>
      <c r="Q16" s="6"/>
    </row>
    <row r="17" spans="1:20" s="3" customFormat="1">
      <c r="A17" s="13">
        <v>14</v>
      </c>
      <c r="B17" s="14" t="s">
        <v>61</v>
      </c>
      <c r="C17" s="14" t="s">
        <v>67</v>
      </c>
      <c r="D17" s="14" t="s">
        <v>68</v>
      </c>
      <c r="E17" s="38" t="s">
        <v>3</v>
      </c>
      <c r="F17" s="38" t="s">
        <v>69</v>
      </c>
      <c r="G17" s="14">
        <v>8</v>
      </c>
      <c r="H17" s="15">
        <v>80</v>
      </c>
      <c r="I17" s="15">
        <f>G17*15</f>
        <v>120</v>
      </c>
      <c r="J17" s="15">
        <v>30</v>
      </c>
      <c r="K17" s="15">
        <f>G17*H17+I17+J17</f>
        <v>790</v>
      </c>
      <c r="L17" s="39" t="s">
        <v>16</v>
      </c>
      <c r="Q17" s="6"/>
    </row>
    <row r="18" spans="1:20" s="3" customFormat="1">
      <c r="A18" s="13">
        <v>15</v>
      </c>
      <c r="B18" s="14" t="s">
        <v>61</v>
      </c>
      <c r="C18" s="14" t="s">
        <v>70</v>
      </c>
      <c r="D18" s="14" t="s">
        <v>71</v>
      </c>
      <c r="E18" s="38" t="s">
        <v>3</v>
      </c>
      <c r="F18" s="14" t="s">
        <v>26</v>
      </c>
      <c r="G18" s="14">
        <v>9</v>
      </c>
      <c r="H18" s="15">
        <v>80</v>
      </c>
      <c r="I18" s="15">
        <f>G18*15</f>
        <v>135</v>
      </c>
      <c r="J18" s="15">
        <v>30</v>
      </c>
      <c r="K18" s="15">
        <f>G18*H18+I18+J18</f>
        <v>885</v>
      </c>
      <c r="L18" s="39" t="s">
        <v>16</v>
      </c>
      <c r="Q18" s="6"/>
    </row>
    <row r="19" spans="1:20" s="3" customFormat="1">
      <c r="A19" s="13">
        <v>16</v>
      </c>
      <c r="B19" s="14" t="s">
        <v>72</v>
      </c>
      <c r="C19" s="14" t="s">
        <v>73</v>
      </c>
      <c r="D19" s="14" t="s">
        <v>74</v>
      </c>
      <c r="E19" s="38" t="s">
        <v>3</v>
      </c>
      <c r="F19" s="38" t="s">
        <v>75</v>
      </c>
      <c r="G19" s="14">
        <v>8</v>
      </c>
      <c r="H19" s="15">
        <v>80</v>
      </c>
      <c r="I19" s="15">
        <f>G19*15</f>
        <v>120</v>
      </c>
      <c r="J19" s="15">
        <v>30</v>
      </c>
      <c r="K19" s="15">
        <f>G19*H19+I19+J19</f>
        <v>790</v>
      </c>
      <c r="L19" s="39" t="s">
        <v>16</v>
      </c>
      <c r="Q19" s="6"/>
    </row>
    <row r="20" spans="1:20" s="3" customFormat="1">
      <c r="A20" s="35" t="s">
        <v>76</v>
      </c>
      <c r="B20" s="36"/>
      <c r="C20" s="36"/>
      <c r="D20" s="36"/>
      <c r="E20" s="36"/>
      <c r="F20" s="36"/>
      <c r="G20" s="36"/>
      <c r="H20" s="36"/>
      <c r="I20" s="36"/>
      <c r="J20" s="37"/>
      <c r="K20" s="16">
        <f>SUM(K4:K19)</f>
        <v>7130</v>
      </c>
      <c r="L20" s="40"/>
      <c r="Q20" s="6"/>
    </row>
    <row r="21" spans="1:20" s="3" customFormat="1">
      <c r="A21" s="17"/>
      <c r="B21" s="18"/>
      <c r="C21" s="18"/>
      <c r="D21" s="18"/>
      <c r="E21" s="18"/>
      <c r="F21" s="18"/>
      <c r="G21" s="12">
        <f>SUM(G4:G19)</f>
        <v>76</v>
      </c>
      <c r="H21" s="19"/>
      <c r="I21" s="19"/>
      <c r="J21" s="19"/>
      <c r="K21" s="19"/>
      <c r="L21" s="18"/>
      <c r="Q21" s="6"/>
    </row>
    <row r="22" spans="1:20" s="3" customFormat="1" ht="30" customHeight="1">
      <c r="A22" s="21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3"/>
      <c r="L22" s="11"/>
    </row>
    <row r="23" spans="1:20" s="3" customFormat="1" ht="30" customHeight="1">
      <c r="A23" s="24" t="s">
        <v>1</v>
      </c>
      <c r="B23" s="24"/>
      <c r="C23" s="24"/>
      <c r="D23" s="24"/>
      <c r="E23" s="24"/>
      <c r="F23" s="24"/>
      <c r="G23" s="24"/>
      <c r="H23" s="25"/>
      <c r="I23" s="25"/>
      <c r="J23" s="25"/>
      <c r="K23" s="25"/>
      <c r="L23" s="11"/>
      <c r="R23" s="3">
        <f>1487225/12</f>
        <v>123935.41666666667</v>
      </c>
      <c r="S23" s="3">
        <f>7542/12</f>
        <v>628.5</v>
      </c>
      <c r="T23" s="41">
        <f>R23/S23</f>
        <v>197.19238928666138</v>
      </c>
    </row>
    <row r="24" spans="1:20">
      <c r="S24" s="1">
        <f>T24*628.5</f>
        <v>141412.5</v>
      </c>
      <c r="T24" s="1">
        <v>225</v>
      </c>
    </row>
  </sheetData>
  <sortState ref="B4:L19">
    <sortCondition ref="B4:B19"/>
    <sortCondition ref="C4:C19"/>
  </sortState>
  <mergeCells count="7">
    <mergeCell ref="A22:K22"/>
    <mergeCell ref="A23:K23"/>
    <mergeCell ref="A1:G1"/>
    <mergeCell ref="A2:G2"/>
    <mergeCell ref="H1:K1"/>
    <mergeCell ref="H2:K2"/>
    <mergeCell ref="A20:J20"/>
  </mergeCells>
  <conditionalFormatting sqref="C37:C1048576 C3:C21 C23:C30">
    <cfRule type="duplicateValues" dxfId="1" priority="2"/>
  </conditionalFormatting>
  <conditionalFormatting sqref="C3:C21">
    <cfRule type="duplicateValues" dxfId="0" priority="12"/>
  </conditionalFormatting>
  <pageMargins left="0.3149606299212598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2025-02-10T07:17:02Z</cp:lastPrinted>
  <dcterms:created xsi:type="dcterms:W3CDTF">2024-09-13T08:19:46Z</dcterms:created>
  <dcterms:modified xsi:type="dcterms:W3CDTF">2025-02-10T07:17:19Z</dcterms:modified>
</cp:coreProperties>
</file>