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23" i="1"/>
  <c r="N10"/>
  <c r="N5"/>
  <c r="N6"/>
  <c r="N7"/>
  <c r="N8"/>
  <c r="N9"/>
  <c r="N11"/>
  <c r="N12"/>
  <c r="N13"/>
  <c r="N14"/>
  <c r="N15"/>
  <c r="N16"/>
  <c r="N17"/>
  <c r="N18"/>
  <c r="N19"/>
  <c r="N20"/>
  <c r="N21"/>
  <c r="N22"/>
  <c r="N4"/>
  <c r="L5"/>
  <c r="L6"/>
  <c r="L7"/>
  <c r="L8"/>
  <c r="L9"/>
  <c r="L10"/>
  <c r="L11"/>
  <c r="L12"/>
  <c r="L13"/>
  <c r="L14"/>
  <c r="L15"/>
  <c r="L16"/>
  <c r="L17"/>
  <c r="L18"/>
  <c r="L19"/>
  <c r="L20"/>
  <c r="L21"/>
  <c r="L22"/>
  <c r="L4"/>
  <c r="K5"/>
  <c r="K6"/>
  <c r="K7"/>
  <c r="K8"/>
  <c r="K9"/>
  <c r="K10"/>
  <c r="K11"/>
  <c r="K12"/>
  <c r="K13"/>
  <c r="K14"/>
  <c r="K15"/>
  <c r="K16"/>
  <c r="K17"/>
  <c r="K18"/>
  <c r="K19"/>
  <c r="K20"/>
  <c r="K21"/>
  <c r="K22"/>
  <c r="K4"/>
  <c r="J5" l="1"/>
  <c r="J6"/>
  <c r="J7"/>
  <c r="J8"/>
  <c r="J9"/>
  <c r="J10"/>
  <c r="J11"/>
  <c r="J13"/>
  <c r="J15"/>
  <c r="J16"/>
  <c r="J17"/>
  <c r="J18"/>
  <c r="J19"/>
  <c r="J20"/>
  <c r="J21"/>
  <c r="J22"/>
</calcChain>
</file>

<file path=xl/sharedStrings.xml><?xml version="1.0" encoding="utf-8"?>
<sst xmlns="http://schemas.openxmlformats.org/spreadsheetml/2006/main" count="135" uniqueCount="80">
  <si>
    <t>Invoice
PRAGATI LOGISTICS,SAMANTA SAHI KHUNTIA LANE,8984191006
GST :21AGHPB9356M1Z9</t>
  </si>
  <si>
    <t>DATE</t>
  </si>
  <si>
    <t xml:space="preserve">PRODUCT </t>
  </si>
  <si>
    <t>CASE</t>
  </si>
  <si>
    <t>RATE</t>
  </si>
  <si>
    <t>Ham.</t>
  </si>
  <si>
    <t>DD</t>
  </si>
  <si>
    <t>LR</t>
  </si>
  <si>
    <t>AMOUNT</t>
  </si>
  <si>
    <t>04/3/2025</t>
  </si>
  <si>
    <t>3107</t>
  </si>
  <si>
    <t>PAN MASALA</t>
  </si>
  <si>
    <t>05/3/2025</t>
  </si>
  <si>
    <t>3114</t>
  </si>
  <si>
    <t>11/3/2025</t>
  </si>
  <si>
    <t>3176</t>
  </si>
  <si>
    <t>12/3/2025</t>
  </si>
  <si>
    <t>3175</t>
  </si>
  <si>
    <t>3183/3184</t>
  </si>
  <si>
    <t>3185</t>
  </si>
  <si>
    <t>21</t>
  </si>
  <si>
    <t>SOAP</t>
  </si>
  <si>
    <t>13/3/2025</t>
  </si>
  <si>
    <t>3208</t>
  </si>
  <si>
    <t>3178</t>
  </si>
  <si>
    <t>3205</t>
  </si>
  <si>
    <t>18/3/2025</t>
  </si>
  <si>
    <t>3230</t>
  </si>
  <si>
    <t>24/3/2025</t>
  </si>
  <si>
    <t>3283</t>
  </si>
  <si>
    <t>3285</t>
  </si>
  <si>
    <t>3281</t>
  </si>
  <si>
    <t>26/3/2025</t>
  </si>
  <si>
    <t>3305</t>
  </si>
  <si>
    <t>29/3/2025</t>
  </si>
  <si>
    <t>3337</t>
  </si>
  <si>
    <t>31/3/2025</t>
  </si>
  <si>
    <t>3350</t>
  </si>
  <si>
    <t>3329</t>
  </si>
  <si>
    <t>3351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</si>
  <si>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</si>
  <si>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</si>
  <si>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</si>
  <si>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DHENKANAL</t>
  </si>
  <si>
    <t>KEONJHAR</t>
  </si>
  <si>
    <t>NAYAGARH</t>
  </si>
  <si>
    <t>BARIPADA</t>
  </si>
  <si>
    <t>JODA</t>
  </si>
  <si>
    <t>UMERKOT</t>
  </si>
  <si>
    <t>SORO</t>
  </si>
  <si>
    <t>RAIRANGPUR</t>
  </si>
  <si>
    <t>JA/27158</t>
  </si>
  <si>
    <t>JA/27321</t>
  </si>
  <si>
    <t>JA/27777</t>
  </si>
  <si>
    <t>JA/27684</t>
  </si>
  <si>
    <t>JA/27734</t>
  </si>
  <si>
    <t>JA/27729</t>
  </si>
  <si>
    <t>JA/27699</t>
  </si>
  <si>
    <t>JA/27892</t>
  </si>
  <si>
    <t>JA/27726</t>
  </si>
  <si>
    <t>JA/27812</t>
  </si>
  <si>
    <t>JA/28028</t>
  </si>
  <si>
    <t>JA/28416</t>
  </si>
  <si>
    <t>JA/28417</t>
  </si>
  <si>
    <t>JA/28394</t>
  </si>
  <si>
    <t>JA/28633</t>
  </si>
  <si>
    <t>JA/28913</t>
  </si>
  <si>
    <t>JA/29056</t>
  </si>
  <si>
    <t>JA/29069</t>
  </si>
  <si>
    <t>JA/29252</t>
  </si>
  <si>
    <t>CTC</t>
  </si>
  <si>
    <t>SL</t>
  </si>
  <si>
    <t>LR NO</t>
  </si>
  <si>
    <t>INV NO</t>
  </si>
  <si>
    <t>FROM</t>
  </si>
  <si>
    <t>TO</t>
  </si>
  <si>
    <t>WEIGHT</t>
  </si>
  <si>
    <t xml:space="preserve">TO, 
MOUMITA TRADINGS
Address:JAGATPUR KENDRAPPARA ROAD,9437128776
GST No:21AHDPB3099G1ZS
</t>
  </si>
  <si>
    <t>(RUPEES FOURTEEN THOUSAND ONE HUNDRED FIFTY SIX ONLY)</t>
  </si>
  <si>
    <t>Bill Date: 31/03/2025
Bill NO : 39047
TotalAmount:14156.00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</si>
</sst>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8</xdr:col>
      <xdr:colOff>304800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4695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ID%20BILL%20FEBRUARY%2025/MOUMIT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BARIPADA</v>
          </cell>
          <cell r="G4" t="str">
            <v>PAN MASALA</v>
          </cell>
          <cell r="H4">
            <v>3</v>
          </cell>
          <cell r="J4">
            <v>230</v>
          </cell>
        </row>
        <row r="5">
          <cell r="F5" t="str">
            <v>RAIRANGPUR</v>
          </cell>
          <cell r="G5" t="str">
            <v>PAN MASALA</v>
          </cell>
          <cell r="H5">
            <v>2</v>
          </cell>
          <cell r="J5">
            <v>201.25</v>
          </cell>
        </row>
        <row r="6">
          <cell r="F6" t="str">
            <v>KEONJHAR</v>
          </cell>
          <cell r="G6" t="str">
            <v>PAN MASALA</v>
          </cell>
          <cell r="H6">
            <v>2</v>
          </cell>
          <cell r="J6">
            <v>180</v>
          </cell>
        </row>
        <row r="7">
          <cell r="F7" t="str">
            <v>JODA</v>
          </cell>
          <cell r="G7" t="str">
            <v>PAN MASALA</v>
          </cell>
          <cell r="H7">
            <v>2</v>
          </cell>
          <cell r="J7">
            <v>201.25</v>
          </cell>
        </row>
        <row r="8">
          <cell r="F8" t="str">
            <v>UMERKOT</v>
          </cell>
          <cell r="G8" t="str">
            <v>SOAP</v>
          </cell>
          <cell r="H8">
            <v>10</v>
          </cell>
          <cell r="I8">
            <v>75</v>
          </cell>
          <cell r="J8">
            <v>3.12</v>
          </cell>
        </row>
        <row r="9">
          <cell r="F9" t="str">
            <v>NAYAGARH</v>
          </cell>
          <cell r="G9" t="str">
            <v>PAN MASALA</v>
          </cell>
          <cell r="H9">
            <v>3</v>
          </cell>
          <cell r="J9">
            <v>172.5</v>
          </cell>
        </row>
        <row r="10">
          <cell r="F10" t="str">
            <v>UMERKOT</v>
          </cell>
          <cell r="G10" t="str">
            <v>SOAP</v>
          </cell>
          <cell r="H10">
            <v>50</v>
          </cell>
          <cell r="I10">
            <v>375</v>
          </cell>
          <cell r="J10">
            <v>3.12</v>
          </cell>
        </row>
        <row r="11">
          <cell r="F11" t="str">
            <v>JODA</v>
          </cell>
          <cell r="G11" t="str">
            <v>PAN MASALA</v>
          </cell>
          <cell r="H11">
            <v>2</v>
          </cell>
          <cell r="J11">
            <v>201.25</v>
          </cell>
        </row>
        <row r="12">
          <cell r="F12" t="str">
            <v>RAIRANGPUR</v>
          </cell>
          <cell r="G12" t="str">
            <v>PAN MASALA</v>
          </cell>
          <cell r="H12">
            <v>2</v>
          </cell>
          <cell r="J12">
            <v>201.25</v>
          </cell>
        </row>
        <row r="13">
          <cell r="F13" t="str">
            <v>KEONJHAR</v>
          </cell>
          <cell r="G13" t="str">
            <v>PAN MASALA</v>
          </cell>
          <cell r="H13">
            <v>2</v>
          </cell>
          <cell r="J13">
            <v>180</v>
          </cell>
        </row>
        <row r="14">
          <cell r="F14" t="str">
            <v>RAIRANGPUR</v>
          </cell>
          <cell r="G14" t="str">
            <v>PAN MASALA</v>
          </cell>
          <cell r="H14">
            <v>2</v>
          </cell>
          <cell r="J14">
            <v>201.25</v>
          </cell>
        </row>
        <row r="15">
          <cell r="F15" t="str">
            <v>KEONJHAR</v>
          </cell>
          <cell r="G15" t="str">
            <v>PAN MASALA</v>
          </cell>
          <cell r="H15">
            <v>2</v>
          </cell>
          <cell r="J15">
            <v>180</v>
          </cell>
        </row>
        <row r="16">
          <cell r="F16" t="str">
            <v>JODA</v>
          </cell>
          <cell r="G16" t="str">
            <v>PAN MASALA</v>
          </cell>
          <cell r="H16">
            <v>2</v>
          </cell>
          <cell r="J16">
            <v>201.25</v>
          </cell>
        </row>
        <row r="17">
          <cell r="F17" t="str">
            <v>NAYAGARH</v>
          </cell>
          <cell r="G17" t="str">
            <v>PAN MASALA</v>
          </cell>
          <cell r="H17">
            <v>5</v>
          </cell>
          <cell r="J17">
            <v>172.5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R8" sqref="R8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9.85546875" style="1" bestFit="1" customWidth="1"/>
    <col min="5" max="5" width="6.42578125" style="1" bestFit="1" customWidth="1"/>
    <col min="6" max="7" width="12.7109375" style="1" bestFit="1" customWidth="1"/>
    <col min="8" max="8" width="5.42578125" style="1" bestFit="1" customWidth="1"/>
    <col min="9" max="9" width="8.28515625" style="1" bestFit="1" customWidth="1"/>
    <col min="10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8"/>
      <c r="B1" s="9"/>
      <c r="C1" s="9"/>
      <c r="D1" s="9"/>
      <c r="E1" s="9"/>
      <c r="F1" s="9"/>
      <c r="G1" s="9"/>
      <c r="H1" s="9"/>
      <c r="I1" s="10"/>
      <c r="J1" s="11" t="s">
        <v>0</v>
      </c>
      <c r="K1" s="11"/>
      <c r="L1" s="11"/>
      <c r="M1" s="11"/>
      <c r="N1" s="11"/>
    </row>
    <row r="2" spans="1:14" ht="74.25" customHeight="1">
      <c r="A2" s="8" t="s">
        <v>77</v>
      </c>
      <c r="B2" s="9"/>
      <c r="C2" s="9"/>
      <c r="D2" s="9"/>
      <c r="E2" s="9"/>
      <c r="F2" s="9"/>
      <c r="G2" s="9"/>
      <c r="H2" s="9"/>
      <c r="I2" s="10"/>
      <c r="J2" s="11" t="s">
        <v>79</v>
      </c>
      <c r="K2" s="11"/>
      <c r="L2" s="11"/>
      <c r="M2" s="11"/>
      <c r="N2" s="11"/>
    </row>
    <row r="3" spans="1:14" s="13" customFormat="1" ht="16.5" customHeight="1">
      <c r="A3" s="12" t="s">
        <v>71</v>
      </c>
      <c r="B3" s="12" t="s">
        <v>1</v>
      </c>
      <c r="C3" s="12" t="s">
        <v>72</v>
      </c>
      <c r="D3" s="12" t="s">
        <v>73</v>
      </c>
      <c r="E3" s="12" t="s">
        <v>74</v>
      </c>
      <c r="F3" s="12" t="s">
        <v>75</v>
      </c>
      <c r="G3" s="12" t="s">
        <v>2</v>
      </c>
      <c r="H3" s="12" t="s">
        <v>3</v>
      </c>
      <c r="I3" s="12" t="s">
        <v>76</v>
      </c>
      <c r="J3" s="12" t="s">
        <v>4</v>
      </c>
      <c r="K3" s="12" t="s">
        <v>5</v>
      </c>
      <c r="L3" s="12" t="s">
        <v>6</v>
      </c>
      <c r="M3" s="12" t="s">
        <v>7</v>
      </c>
      <c r="N3" s="12" t="s">
        <v>8</v>
      </c>
    </row>
    <row r="4" spans="1:14">
      <c r="A4" s="2">
        <v>1</v>
      </c>
      <c r="B4" s="4" t="s">
        <v>9</v>
      </c>
      <c r="C4" s="4" t="s">
        <v>51</v>
      </c>
      <c r="D4" s="4" t="s">
        <v>10</v>
      </c>
      <c r="E4" s="6" t="s">
        <v>70</v>
      </c>
      <c r="F4" s="2" t="s">
        <v>43</v>
      </c>
      <c r="G4" s="2" t="s">
        <v>11</v>
      </c>
      <c r="H4" s="2">
        <v>3</v>
      </c>
      <c r="I4" s="2"/>
      <c r="J4" s="3">
        <v>172.5</v>
      </c>
      <c r="K4" s="3">
        <f>H4*2</f>
        <v>6</v>
      </c>
      <c r="L4" s="3">
        <f>H4*12</f>
        <v>36</v>
      </c>
      <c r="M4" s="3">
        <v>50</v>
      </c>
      <c r="N4" s="5">
        <f>H4*J4+K4+L4+M4</f>
        <v>609.5</v>
      </c>
    </row>
    <row r="5" spans="1:14">
      <c r="A5" s="2">
        <v>2</v>
      </c>
      <c r="B5" s="4" t="s">
        <v>12</v>
      </c>
      <c r="C5" s="4" t="s">
        <v>52</v>
      </c>
      <c r="D5" s="4" t="s">
        <v>13</v>
      </c>
      <c r="E5" s="7" t="s">
        <v>70</v>
      </c>
      <c r="F5" s="2" t="s">
        <v>44</v>
      </c>
      <c r="G5" s="2" t="s">
        <v>11</v>
      </c>
      <c r="H5" s="2">
        <v>2</v>
      </c>
      <c r="I5" s="2"/>
      <c r="J5" s="3">
        <f>VLOOKUP(F5,[1]Invoice!$F$4:$J$17,5,FALSE)</f>
        <v>180</v>
      </c>
      <c r="K5" s="3">
        <f t="shared" ref="K5:K22" si="0">H5*2</f>
        <v>4</v>
      </c>
      <c r="L5" s="3">
        <f t="shared" ref="L5:L22" si="1">H5*12</f>
        <v>24</v>
      </c>
      <c r="M5" s="3">
        <v>50</v>
      </c>
      <c r="N5" s="3">
        <f t="shared" ref="N5:N22" si="2">H5*J5+K5+L5+M5</f>
        <v>438</v>
      </c>
    </row>
    <row r="6" spans="1:14">
      <c r="A6" s="2">
        <v>3</v>
      </c>
      <c r="B6" s="4" t="s">
        <v>14</v>
      </c>
      <c r="C6" s="4" t="s">
        <v>53</v>
      </c>
      <c r="D6" s="4" t="s">
        <v>15</v>
      </c>
      <c r="E6" s="7" t="s">
        <v>70</v>
      </c>
      <c r="F6" s="2" t="s">
        <v>45</v>
      </c>
      <c r="G6" s="2" t="s">
        <v>11</v>
      </c>
      <c r="H6" s="2">
        <v>5</v>
      </c>
      <c r="I6" s="2"/>
      <c r="J6" s="3">
        <f>VLOOKUP(F6,[1]Invoice!$F$4:$J$17,5,FALSE)</f>
        <v>172.5</v>
      </c>
      <c r="K6" s="3">
        <f t="shared" si="0"/>
        <v>10</v>
      </c>
      <c r="L6" s="3">
        <f t="shared" si="1"/>
        <v>60</v>
      </c>
      <c r="M6" s="3">
        <v>50</v>
      </c>
      <c r="N6" s="3">
        <f t="shared" si="2"/>
        <v>982.5</v>
      </c>
    </row>
    <row r="7" spans="1:14">
      <c r="A7" s="2">
        <v>4</v>
      </c>
      <c r="B7" s="4" t="s">
        <v>16</v>
      </c>
      <c r="C7" s="4" t="s">
        <v>54</v>
      </c>
      <c r="D7" s="4" t="s">
        <v>17</v>
      </c>
      <c r="E7" s="7" t="s">
        <v>70</v>
      </c>
      <c r="F7" s="2" t="s">
        <v>46</v>
      </c>
      <c r="G7" s="2" t="s">
        <v>11</v>
      </c>
      <c r="H7" s="2">
        <v>4</v>
      </c>
      <c r="I7" s="2"/>
      <c r="J7" s="3">
        <f>VLOOKUP(F7,[1]Invoice!$F$4:$J$17,5,FALSE)</f>
        <v>230</v>
      </c>
      <c r="K7" s="3">
        <f t="shared" si="0"/>
        <v>8</v>
      </c>
      <c r="L7" s="3">
        <f t="shared" si="1"/>
        <v>48</v>
      </c>
      <c r="M7" s="3">
        <v>50</v>
      </c>
      <c r="N7" s="3">
        <f t="shared" si="2"/>
        <v>1026</v>
      </c>
    </row>
    <row r="8" spans="1:14">
      <c r="A8" s="2">
        <v>5</v>
      </c>
      <c r="B8" s="4" t="s">
        <v>16</v>
      </c>
      <c r="C8" s="4" t="s">
        <v>55</v>
      </c>
      <c r="D8" s="4" t="s">
        <v>18</v>
      </c>
      <c r="E8" s="7" t="s">
        <v>70</v>
      </c>
      <c r="F8" s="2" t="s">
        <v>47</v>
      </c>
      <c r="G8" s="2" t="s">
        <v>11</v>
      </c>
      <c r="H8" s="2">
        <v>2</v>
      </c>
      <c r="I8" s="2"/>
      <c r="J8" s="3">
        <f>VLOOKUP(F8,[1]Invoice!$F$4:$J$17,5,FALSE)</f>
        <v>201.25</v>
      </c>
      <c r="K8" s="3">
        <f t="shared" si="0"/>
        <v>4</v>
      </c>
      <c r="L8" s="3">
        <f t="shared" si="1"/>
        <v>24</v>
      </c>
      <c r="M8" s="3">
        <v>50</v>
      </c>
      <c r="N8" s="3">
        <f t="shared" si="2"/>
        <v>480.5</v>
      </c>
    </row>
    <row r="9" spans="1:14">
      <c r="A9" s="2">
        <v>6</v>
      </c>
      <c r="B9" s="4" t="s">
        <v>16</v>
      </c>
      <c r="C9" s="4" t="s">
        <v>56</v>
      </c>
      <c r="D9" s="4" t="s">
        <v>19</v>
      </c>
      <c r="E9" s="7" t="s">
        <v>70</v>
      </c>
      <c r="F9" s="2" t="s">
        <v>44</v>
      </c>
      <c r="G9" s="2" t="s">
        <v>11</v>
      </c>
      <c r="H9" s="2">
        <v>2</v>
      </c>
      <c r="I9" s="2"/>
      <c r="J9" s="3">
        <f>VLOOKUP(F9,[1]Invoice!$F$4:$J$17,5,FALSE)</f>
        <v>180</v>
      </c>
      <c r="K9" s="3">
        <f t="shared" si="0"/>
        <v>4</v>
      </c>
      <c r="L9" s="3">
        <f t="shared" si="1"/>
        <v>24</v>
      </c>
      <c r="M9" s="3">
        <v>50</v>
      </c>
      <c r="N9" s="3">
        <f t="shared" si="2"/>
        <v>438</v>
      </c>
    </row>
    <row r="10" spans="1:14">
      <c r="A10" s="2">
        <v>7</v>
      </c>
      <c r="B10" s="4" t="s">
        <v>16</v>
      </c>
      <c r="C10" s="4" t="s">
        <v>57</v>
      </c>
      <c r="D10" s="4" t="s">
        <v>20</v>
      </c>
      <c r="E10" s="7" t="s">
        <v>70</v>
      </c>
      <c r="F10" s="2" t="s">
        <v>48</v>
      </c>
      <c r="G10" s="2" t="s">
        <v>21</v>
      </c>
      <c r="H10" s="2">
        <v>50</v>
      </c>
      <c r="I10" s="2">
        <v>375</v>
      </c>
      <c r="J10" s="3">
        <f>VLOOKUP(F10,[1]Invoice!$F$4:$J$17,5,FALSE)</f>
        <v>3.12</v>
      </c>
      <c r="K10" s="3">
        <f t="shared" si="0"/>
        <v>100</v>
      </c>
      <c r="L10" s="3">
        <f t="shared" si="1"/>
        <v>600</v>
      </c>
      <c r="M10" s="3">
        <v>50</v>
      </c>
      <c r="N10" s="3">
        <f>I10*J10+K10+L10+M10</f>
        <v>1920</v>
      </c>
    </row>
    <row r="11" spans="1:14">
      <c r="A11" s="2">
        <v>8</v>
      </c>
      <c r="B11" s="4" t="s">
        <v>22</v>
      </c>
      <c r="C11" s="4" t="s">
        <v>58</v>
      </c>
      <c r="D11" s="4" t="s">
        <v>23</v>
      </c>
      <c r="E11" s="7" t="s">
        <v>70</v>
      </c>
      <c r="F11" s="2" t="s">
        <v>46</v>
      </c>
      <c r="G11" s="2" t="s">
        <v>11</v>
      </c>
      <c r="H11" s="2">
        <v>2</v>
      </c>
      <c r="I11" s="2"/>
      <c r="J11" s="3">
        <f>VLOOKUP(F11,[1]Invoice!$F$4:$J$17,5,FALSE)</f>
        <v>230</v>
      </c>
      <c r="K11" s="3">
        <f t="shared" si="0"/>
        <v>4</v>
      </c>
      <c r="L11" s="3">
        <f t="shared" si="1"/>
        <v>24</v>
      </c>
      <c r="M11" s="3">
        <v>50</v>
      </c>
      <c r="N11" s="3">
        <f t="shared" si="2"/>
        <v>538</v>
      </c>
    </row>
    <row r="12" spans="1:14">
      <c r="A12" s="2">
        <v>9</v>
      </c>
      <c r="B12" s="4" t="s">
        <v>22</v>
      </c>
      <c r="C12" s="4" t="s">
        <v>59</v>
      </c>
      <c r="D12" s="4" t="s">
        <v>24</v>
      </c>
      <c r="E12" s="7" t="s">
        <v>70</v>
      </c>
      <c r="F12" s="2" t="s">
        <v>49</v>
      </c>
      <c r="G12" s="2" t="s">
        <v>11</v>
      </c>
      <c r="H12" s="2">
        <v>2</v>
      </c>
      <c r="I12" s="2"/>
      <c r="J12" s="3">
        <v>200</v>
      </c>
      <c r="K12" s="3">
        <f t="shared" si="0"/>
        <v>4</v>
      </c>
      <c r="L12" s="3">
        <f t="shared" si="1"/>
        <v>24</v>
      </c>
      <c r="M12" s="3">
        <v>50</v>
      </c>
      <c r="N12" s="3">
        <f t="shared" si="2"/>
        <v>478</v>
      </c>
    </row>
    <row r="13" spans="1:14">
      <c r="A13" s="2">
        <v>10</v>
      </c>
      <c r="B13" s="4" t="s">
        <v>22</v>
      </c>
      <c r="C13" s="4" t="s">
        <v>60</v>
      </c>
      <c r="D13" s="4" t="s">
        <v>25</v>
      </c>
      <c r="E13" s="7" t="s">
        <v>70</v>
      </c>
      <c r="F13" s="2" t="s">
        <v>50</v>
      </c>
      <c r="G13" s="2" t="s">
        <v>11</v>
      </c>
      <c r="H13" s="2">
        <v>2</v>
      </c>
      <c r="I13" s="2"/>
      <c r="J13" s="3">
        <f>VLOOKUP(F13,[1]Invoice!$F$4:$J$17,5,FALSE)</f>
        <v>201.25</v>
      </c>
      <c r="K13" s="3">
        <f t="shared" si="0"/>
        <v>4</v>
      </c>
      <c r="L13" s="3">
        <f t="shared" si="1"/>
        <v>24</v>
      </c>
      <c r="M13" s="3">
        <v>50</v>
      </c>
      <c r="N13" s="3">
        <f t="shared" si="2"/>
        <v>480.5</v>
      </c>
    </row>
    <row r="14" spans="1:14">
      <c r="A14" s="2">
        <v>11</v>
      </c>
      <c r="B14" s="4" t="s">
        <v>26</v>
      </c>
      <c r="C14" s="4" t="s">
        <v>61</v>
      </c>
      <c r="D14" s="4" t="s">
        <v>27</v>
      </c>
      <c r="E14" s="7" t="s">
        <v>70</v>
      </c>
      <c r="F14" s="2" t="s">
        <v>43</v>
      </c>
      <c r="G14" s="2" t="s">
        <v>11</v>
      </c>
      <c r="H14" s="2">
        <v>8</v>
      </c>
      <c r="I14" s="2"/>
      <c r="J14" s="3">
        <v>172.5</v>
      </c>
      <c r="K14" s="3">
        <f t="shared" si="0"/>
        <v>16</v>
      </c>
      <c r="L14" s="3">
        <f t="shared" si="1"/>
        <v>96</v>
      </c>
      <c r="M14" s="3">
        <v>50</v>
      </c>
      <c r="N14" s="3">
        <f t="shared" si="2"/>
        <v>1542</v>
      </c>
    </row>
    <row r="15" spans="1:14">
      <c r="A15" s="2">
        <v>12</v>
      </c>
      <c r="B15" s="4" t="s">
        <v>28</v>
      </c>
      <c r="C15" s="4" t="s">
        <v>62</v>
      </c>
      <c r="D15" s="4" t="s">
        <v>29</v>
      </c>
      <c r="E15" s="7" t="s">
        <v>70</v>
      </c>
      <c r="F15" s="2" t="s">
        <v>44</v>
      </c>
      <c r="G15" s="2" t="s">
        <v>11</v>
      </c>
      <c r="H15" s="2">
        <v>2</v>
      </c>
      <c r="I15" s="2"/>
      <c r="J15" s="3">
        <f>VLOOKUP(F15,[1]Invoice!$F$4:$J$17,5,FALSE)</f>
        <v>180</v>
      </c>
      <c r="K15" s="3">
        <f t="shared" si="0"/>
        <v>4</v>
      </c>
      <c r="L15" s="3">
        <f t="shared" si="1"/>
        <v>24</v>
      </c>
      <c r="M15" s="3">
        <v>50</v>
      </c>
      <c r="N15" s="3">
        <f t="shared" si="2"/>
        <v>438</v>
      </c>
    </row>
    <row r="16" spans="1:14">
      <c r="A16" s="2">
        <v>13</v>
      </c>
      <c r="B16" s="4" t="s">
        <v>28</v>
      </c>
      <c r="C16" s="4" t="s">
        <v>63</v>
      </c>
      <c r="D16" s="4" t="s">
        <v>30</v>
      </c>
      <c r="E16" s="7" t="s">
        <v>70</v>
      </c>
      <c r="F16" s="2" t="s">
        <v>44</v>
      </c>
      <c r="G16" s="2" t="s">
        <v>11</v>
      </c>
      <c r="H16" s="2">
        <v>2</v>
      </c>
      <c r="I16" s="2"/>
      <c r="J16" s="3">
        <f>VLOOKUP(F16,[1]Invoice!$F$4:$J$17,5,FALSE)</f>
        <v>180</v>
      </c>
      <c r="K16" s="3">
        <f t="shared" si="0"/>
        <v>4</v>
      </c>
      <c r="L16" s="3">
        <f t="shared" si="1"/>
        <v>24</v>
      </c>
      <c r="M16" s="3">
        <v>50</v>
      </c>
      <c r="N16" s="3">
        <f t="shared" si="2"/>
        <v>438</v>
      </c>
    </row>
    <row r="17" spans="1:14">
      <c r="A17" s="2">
        <v>14</v>
      </c>
      <c r="B17" s="4" t="s">
        <v>28</v>
      </c>
      <c r="C17" s="4" t="s">
        <v>64</v>
      </c>
      <c r="D17" s="4" t="s">
        <v>31</v>
      </c>
      <c r="E17" s="7" t="s">
        <v>70</v>
      </c>
      <c r="F17" s="2" t="s">
        <v>50</v>
      </c>
      <c r="G17" s="2" t="s">
        <v>11</v>
      </c>
      <c r="H17" s="2">
        <v>2</v>
      </c>
      <c r="I17" s="2"/>
      <c r="J17" s="3">
        <f>VLOOKUP(F17,[1]Invoice!$F$4:$J$17,5,FALSE)</f>
        <v>201.25</v>
      </c>
      <c r="K17" s="3">
        <f t="shared" si="0"/>
        <v>4</v>
      </c>
      <c r="L17" s="3">
        <f t="shared" si="1"/>
        <v>24</v>
      </c>
      <c r="M17" s="3">
        <v>50</v>
      </c>
      <c r="N17" s="3">
        <f t="shared" si="2"/>
        <v>480.5</v>
      </c>
    </row>
    <row r="18" spans="1:14">
      <c r="A18" s="2">
        <v>15</v>
      </c>
      <c r="B18" s="4" t="s">
        <v>32</v>
      </c>
      <c r="C18" s="4" t="s">
        <v>65</v>
      </c>
      <c r="D18" s="4" t="s">
        <v>33</v>
      </c>
      <c r="E18" s="7" t="s">
        <v>70</v>
      </c>
      <c r="F18" s="2" t="s">
        <v>45</v>
      </c>
      <c r="G18" s="2" t="s">
        <v>11</v>
      </c>
      <c r="H18" s="2">
        <v>5</v>
      </c>
      <c r="I18" s="2"/>
      <c r="J18" s="3">
        <f>VLOOKUP(F18,[1]Invoice!$F$4:$J$17,5,FALSE)</f>
        <v>172.5</v>
      </c>
      <c r="K18" s="3">
        <f t="shared" si="0"/>
        <v>10</v>
      </c>
      <c r="L18" s="3">
        <f t="shared" si="1"/>
        <v>60</v>
      </c>
      <c r="M18" s="3">
        <v>50</v>
      </c>
      <c r="N18" s="3">
        <f t="shared" si="2"/>
        <v>982.5</v>
      </c>
    </row>
    <row r="19" spans="1:14">
      <c r="A19" s="2">
        <v>16</v>
      </c>
      <c r="B19" s="4" t="s">
        <v>34</v>
      </c>
      <c r="C19" s="4" t="s">
        <v>66</v>
      </c>
      <c r="D19" s="4" t="s">
        <v>35</v>
      </c>
      <c r="E19" s="7" t="s">
        <v>70</v>
      </c>
      <c r="F19" s="2" t="s">
        <v>45</v>
      </c>
      <c r="G19" s="2" t="s">
        <v>11</v>
      </c>
      <c r="H19" s="2">
        <v>5</v>
      </c>
      <c r="I19" s="2"/>
      <c r="J19" s="3">
        <f>VLOOKUP(F19,[1]Invoice!$F$4:$J$17,5,FALSE)</f>
        <v>172.5</v>
      </c>
      <c r="K19" s="3">
        <f t="shared" si="0"/>
        <v>10</v>
      </c>
      <c r="L19" s="3">
        <f t="shared" si="1"/>
        <v>60</v>
      </c>
      <c r="M19" s="3">
        <v>50</v>
      </c>
      <c r="N19" s="3">
        <f t="shared" si="2"/>
        <v>982.5</v>
      </c>
    </row>
    <row r="20" spans="1:14">
      <c r="A20" s="2">
        <v>17</v>
      </c>
      <c r="B20" s="4" t="s">
        <v>36</v>
      </c>
      <c r="C20" s="4" t="s">
        <v>67</v>
      </c>
      <c r="D20" s="4" t="s">
        <v>37</v>
      </c>
      <c r="E20" s="7" t="s">
        <v>70</v>
      </c>
      <c r="F20" s="2" t="s">
        <v>45</v>
      </c>
      <c r="G20" s="2" t="s">
        <v>11</v>
      </c>
      <c r="H20" s="2">
        <v>5</v>
      </c>
      <c r="I20" s="2"/>
      <c r="J20" s="3">
        <f>VLOOKUP(F20,[1]Invoice!$F$4:$J$17,5,FALSE)</f>
        <v>172.5</v>
      </c>
      <c r="K20" s="3">
        <f t="shared" si="0"/>
        <v>10</v>
      </c>
      <c r="L20" s="3">
        <f t="shared" si="1"/>
        <v>60</v>
      </c>
      <c r="M20" s="3">
        <v>50</v>
      </c>
      <c r="N20" s="3">
        <f t="shared" si="2"/>
        <v>982.5</v>
      </c>
    </row>
    <row r="21" spans="1:14">
      <c r="A21" s="2">
        <v>18</v>
      </c>
      <c r="B21" s="4" t="s">
        <v>36</v>
      </c>
      <c r="C21" s="4" t="s">
        <v>68</v>
      </c>
      <c r="D21" s="4" t="s">
        <v>38</v>
      </c>
      <c r="E21" s="7" t="s">
        <v>70</v>
      </c>
      <c r="F21" s="2" t="s">
        <v>44</v>
      </c>
      <c r="G21" s="2" t="s">
        <v>11</v>
      </c>
      <c r="H21" s="2">
        <v>2</v>
      </c>
      <c r="I21" s="2"/>
      <c r="J21" s="3">
        <f>VLOOKUP(F21,[1]Invoice!$F$4:$J$17,5,FALSE)</f>
        <v>180</v>
      </c>
      <c r="K21" s="3">
        <f t="shared" si="0"/>
        <v>4</v>
      </c>
      <c r="L21" s="3">
        <f t="shared" si="1"/>
        <v>24</v>
      </c>
      <c r="M21" s="3">
        <v>50</v>
      </c>
      <c r="N21" s="3">
        <f t="shared" si="2"/>
        <v>438</v>
      </c>
    </row>
    <row r="22" spans="1:14">
      <c r="A22" s="4">
        <v>19</v>
      </c>
      <c r="B22" s="4" t="s">
        <v>36</v>
      </c>
      <c r="C22" s="4" t="s">
        <v>69</v>
      </c>
      <c r="D22" s="4" t="s">
        <v>39</v>
      </c>
      <c r="E22" s="7" t="s">
        <v>70</v>
      </c>
      <c r="F22" s="2" t="s">
        <v>50</v>
      </c>
      <c r="G22" s="2" t="s">
        <v>11</v>
      </c>
      <c r="H22" s="2">
        <v>2</v>
      </c>
      <c r="I22" s="2"/>
      <c r="J22" s="3">
        <f>VLOOKUP(F22,[1]Invoice!$F$4:$J$17,5,FALSE)</f>
        <v>201.25</v>
      </c>
      <c r="K22" s="3">
        <f t="shared" si="0"/>
        <v>4</v>
      </c>
      <c r="L22" s="3">
        <f t="shared" si="1"/>
        <v>24</v>
      </c>
      <c r="M22" s="3">
        <v>50</v>
      </c>
      <c r="N22" s="3">
        <f t="shared" si="2"/>
        <v>480.5</v>
      </c>
    </row>
    <row r="23" spans="1:14">
      <c r="A23" s="16" t="s">
        <v>78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19">
        <f>ROUND(SUM(N4:N22),0)</f>
        <v>14156</v>
      </c>
    </row>
    <row r="24" spans="1:14">
      <c r="A24" s="11" t="s">
        <v>40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4"/>
    </row>
    <row r="25" spans="1:14">
      <c r="A25" s="11" t="s">
        <v>41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4"/>
    </row>
    <row r="26" spans="1:14" ht="30" customHeight="1">
      <c r="A26" s="15" t="s">
        <v>42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4"/>
    </row>
  </sheetData>
  <mergeCells count="68">
    <mergeCell ref="A25:M25"/>
    <mergeCell ref="A26:M26"/>
    <mergeCell ref="A23:M23"/>
    <mergeCell ref="A1:I1"/>
    <mergeCell ref="A2:I2"/>
    <mergeCell ref="A24:M24"/>
    <mergeCell ref="A22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N4"/>
    <mergeCell ref="B5"/>
    <mergeCell ref="C5"/>
    <mergeCell ref="D5"/>
    <mergeCell ref="B4"/>
    <mergeCell ref="C4"/>
    <mergeCell ref="D4"/>
    <mergeCell ref="E4"/>
    <mergeCell ref="J1:N1"/>
    <mergeCell ref="J2:N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2025-04-08T06:53:34Z</dcterms:created>
  <dcterms:modified xsi:type="dcterms:W3CDTF">2025-04-08T06:53:37Z</dcterms:modified>
</cp:coreProperties>
</file>