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M16" i="1"/>
  <c r="H19"/>
  <c r="G19"/>
  <c r="M4"/>
  <c r="I4"/>
  <c r="M15"/>
  <c r="J5"/>
  <c r="M5" s="1"/>
  <c r="J6"/>
  <c r="J7"/>
  <c r="J8"/>
  <c r="J9"/>
  <c r="J10"/>
  <c r="J11"/>
  <c r="J12"/>
  <c r="M12" s="1"/>
  <c r="J13"/>
  <c r="J14"/>
  <c r="J15"/>
  <c r="J4"/>
  <c r="I6"/>
  <c r="M6" s="1"/>
  <c r="I7"/>
  <c r="M7" s="1"/>
  <c r="I8"/>
  <c r="M8" s="1"/>
  <c r="I9"/>
  <c r="M9" s="1"/>
  <c r="I10"/>
  <c r="M10" s="1"/>
  <c r="I11"/>
  <c r="M11" s="1"/>
  <c r="I13"/>
  <c r="M13" s="1"/>
  <c r="I14"/>
  <c r="M14" s="1"/>
</calcChain>
</file>

<file path=xl/sharedStrings.xml><?xml version="1.0" encoding="utf-8"?>
<sst xmlns="http://schemas.openxmlformats.org/spreadsheetml/2006/main" count="79" uniqueCount="60">
  <si>
    <t>INVOICE
ATC LOGISTICS,,8984191006
GST No:21CHVPB1842D2ZQ</t>
  </si>
  <si>
    <t>DD</t>
  </si>
  <si>
    <t>02/11/2024</t>
  </si>
  <si>
    <t>1554</t>
  </si>
  <si>
    <t>1548</t>
  </si>
  <si>
    <t>12/11/2024</t>
  </si>
  <si>
    <t>225</t>
  </si>
  <si>
    <t>16/11/2024</t>
  </si>
  <si>
    <t>1659</t>
  </si>
  <si>
    <t>07/11/2024</t>
  </si>
  <si>
    <t>1584</t>
  </si>
  <si>
    <t>08/11/2024</t>
  </si>
  <si>
    <t>1602</t>
  </si>
  <si>
    <t>1611</t>
  </si>
  <si>
    <t>11/11/2024</t>
  </si>
  <si>
    <t>1597</t>
  </si>
  <si>
    <t>20/11/2024</t>
  </si>
  <si>
    <t>1708</t>
  </si>
  <si>
    <t>23/11/2024</t>
  </si>
  <si>
    <t>1740</t>
  </si>
  <si>
    <t>25/11/2024</t>
  </si>
  <si>
    <t>Thanking you for your business.
ATC LOGISTICS</t>
  </si>
  <si>
    <t>UMERKOTE</t>
  </si>
  <si>
    <t>NISCHINTAKOILI</t>
  </si>
  <si>
    <t>RAYAGADA</t>
  </si>
  <si>
    <t>ROURKELA</t>
  </si>
  <si>
    <t>BALIGUDA</t>
  </si>
  <si>
    <t>BIJIPUR</t>
  </si>
  <si>
    <t>MUNIGUDA</t>
  </si>
  <si>
    <t>BBSR</t>
  </si>
  <si>
    <t>/BHA/00408</t>
  </si>
  <si>
    <t>/BHA/00407</t>
  </si>
  <si>
    <t>/BHA/00431</t>
  </si>
  <si>
    <t>/BHA/00435</t>
  </si>
  <si>
    <t>/BHA/00418</t>
  </si>
  <si>
    <t>/BHA/00420</t>
  </si>
  <si>
    <t>/BHA/00421</t>
  </si>
  <si>
    <t>/BHA/00424</t>
  </si>
  <si>
    <t>/BHA/00427</t>
  </si>
  <si>
    <t>/BHA/00437</t>
  </si>
  <si>
    <t>/BHA/00441</t>
  </si>
  <si>
    <t>/BHA/00447</t>
  </si>
  <si>
    <t>SL</t>
  </si>
  <si>
    <t>DATE</t>
  </si>
  <si>
    <t>LR NO</t>
  </si>
  <si>
    <t>FROM</t>
  </si>
  <si>
    <t>TO</t>
  </si>
  <si>
    <t>INV NO</t>
  </si>
  <si>
    <t>CASE</t>
  </si>
  <si>
    <t>WEIGHT</t>
  </si>
  <si>
    <t xml:space="preserve">KARNATAKA AGRO CHEMICALS
Address: PLOT NO - 84  BAPUJINAGAR P. S - CAPITAL 751009,674259799
GST No:21AABFK5489N1ZZ
</t>
  </si>
  <si>
    <t>RATE</t>
  </si>
  <si>
    <t>HAM</t>
  </si>
  <si>
    <t>LR</t>
  </si>
  <si>
    <t>AMOUNT</t>
  </si>
  <si>
    <t>Kindly, verify &amp; confirm within 7 days, else GST will be filed by 20th DEC, 2024. 
GST to be paid by Consignor under Reverse Charge Mechanism(RCM) as per GST.</t>
  </si>
  <si>
    <t>(RUPEES THIRTY ONE THOUSAND THREE HUNDRED FIFTY TWO ONLY)</t>
  </si>
  <si>
    <t xml:space="preserve">Bill Date:30/11/2024
Bill NO : 3680
Total Amount:31352.00
</t>
  </si>
  <si>
    <t>RABINGIA</t>
  </si>
  <si>
    <t xml:space="preserve">RABINGIA 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</si>
</sst>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76200</xdr:rowOff>
    </xdr:from>
    <xdr:to>
      <xdr:col>8</xdr:col>
      <xdr:colOff>123825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0" y="76200"/>
          <a:ext cx="4229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6">
          <cell r="C6" t="str">
            <v>ANGUL</v>
          </cell>
          <cell r="D6">
            <v>2.35</v>
          </cell>
          <cell r="E6">
            <v>2.65</v>
          </cell>
        </row>
        <row r="7">
          <cell r="C7" t="str">
            <v>ASKA</v>
          </cell>
          <cell r="D7">
            <v>2.75</v>
          </cell>
          <cell r="E7">
            <v>3.05</v>
          </cell>
        </row>
        <row r="8">
          <cell r="C8" t="str">
            <v>BALASORE</v>
          </cell>
          <cell r="D8">
            <v>2.25</v>
          </cell>
          <cell r="E8">
            <v>2.5499999999999998</v>
          </cell>
        </row>
        <row r="9">
          <cell r="C9" t="str">
            <v>BALIGUDA</v>
          </cell>
          <cell r="D9">
            <v>5.05</v>
          </cell>
          <cell r="E9">
            <v>5.35</v>
          </cell>
        </row>
        <row r="10">
          <cell r="C10" t="str">
            <v>BALUGAON</v>
          </cell>
          <cell r="D10">
            <v>2.0499999999999998</v>
          </cell>
          <cell r="E10">
            <v>2.3499999999999996</v>
          </cell>
        </row>
        <row r="11">
          <cell r="C11" t="str">
            <v>BARBIL</v>
          </cell>
          <cell r="D11">
            <v>2.95</v>
          </cell>
          <cell r="E11">
            <v>3.25</v>
          </cell>
        </row>
        <row r="12">
          <cell r="C12" t="str">
            <v>BARAGARH</v>
          </cell>
          <cell r="D12">
            <v>2.4499999999999997</v>
          </cell>
          <cell r="E12">
            <v>2.7499999999999996</v>
          </cell>
        </row>
        <row r="13">
          <cell r="C13" t="str">
            <v>BARIPADA</v>
          </cell>
          <cell r="D13">
            <v>2.35</v>
          </cell>
          <cell r="E13">
            <v>2.65</v>
          </cell>
        </row>
        <row r="14">
          <cell r="C14" t="str">
            <v>BERHAMPUR</v>
          </cell>
          <cell r="D14">
            <v>2.15</v>
          </cell>
          <cell r="E14">
            <v>2.4499999999999997</v>
          </cell>
        </row>
        <row r="15">
          <cell r="C15" t="str">
            <v>BHADRAK</v>
          </cell>
          <cell r="D15">
            <v>2.15</v>
          </cell>
          <cell r="E15">
            <v>2.4499999999999997</v>
          </cell>
        </row>
        <row r="16">
          <cell r="C16" t="str">
            <v>BHANJANAGAR</v>
          </cell>
          <cell r="D16">
            <v>2.75</v>
          </cell>
          <cell r="E16">
            <v>3.05</v>
          </cell>
        </row>
        <row r="17">
          <cell r="C17" t="str">
            <v>BHAWANIPATNA</v>
          </cell>
          <cell r="D17">
            <v>3.75</v>
          </cell>
          <cell r="E17">
            <v>4.05</v>
          </cell>
        </row>
        <row r="18">
          <cell r="C18" t="str">
            <v>BHEDAN</v>
          </cell>
          <cell r="D18">
            <v>2.4499999999999997</v>
          </cell>
          <cell r="E18">
            <v>2.7499999999999996</v>
          </cell>
        </row>
        <row r="19">
          <cell r="C19" t="str">
            <v>BIJIPUR</v>
          </cell>
          <cell r="D19">
            <v>2.4499999999999997</v>
          </cell>
          <cell r="E19">
            <v>2.7499999999999996</v>
          </cell>
        </row>
        <row r="20">
          <cell r="C20" t="str">
            <v>BOLANGIR</v>
          </cell>
          <cell r="D20">
            <v>2.95</v>
          </cell>
          <cell r="E20">
            <v>3.25</v>
          </cell>
        </row>
        <row r="21">
          <cell r="C21" t="str">
            <v>BONAIGARH</v>
          </cell>
          <cell r="D21">
            <v>3.75</v>
          </cell>
          <cell r="E21">
            <v>4.05</v>
          </cell>
        </row>
        <row r="22">
          <cell r="C22" t="str">
            <v>BOUDH</v>
          </cell>
          <cell r="D22">
            <v>2.4499999999999997</v>
          </cell>
          <cell r="E22">
            <v>2.7499999999999996</v>
          </cell>
        </row>
        <row r="23">
          <cell r="C23" t="str">
            <v>BRAHMAGIRI</v>
          </cell>
          <cell r="D23">
            <v>2.5499999999999998</v>
          </cell>
          <cell r="E23">
            <v>2.8499999999999996</v>
          </cell>
        </row>
        <row r="24">
          <cell r="C24" t="str">
            <v>CHAMPUA</v>
          </cell>
          <cell r="D24">
            <v>3.75</v>
          </cell>
          <cell r="E24">
            <v>4.05</v>
          </cell>
        </row>
        <row r="25">
          <cell r="C25" t="str">
            <v>DHARAMGARH</v>
          </cell>
          <cell r="D25">
            <v>4.25</v>
          </cell>
          <cell r="E25">
            <v>4.55</v>
          </cell>
        </row>
        <row r="26">
          <cell r="C26" t="str">
            <v>DHENKANAL</v>
          </cell>
          <cell r="D26">
            <v>2.25</v>
          </cell>
          <cell r="E26">
            <v>2.5499999999999998</v>
          </cell>
        </row>
        <row r="27">
          <cell r="C27" t="str">
            <v>GHASIPUR</v>
          </cell>
          <cell r="D27">
            <v>4.25</v>
          </cell>
          <cell r="E27">
            <v>4.55</v>
          </cell>
        </row>
        <row r="28">
          <cell r="C28" t="str">
            <v>JEYPORE</v>
          </cell>
          <cell r="D28">
            <v>3.95</v>
          </cell>
          <cell r="E28">
            <v>4.25</v>
          </cell>
        </row>
        <row r="29">
          <cell r="C29" t="str">
            <v>JHARSUGUDA</v>
          </cell>
          <cell r="D29">
            <v>2.4499999999999997</v>
          </cell>
          <cell r="E29">
            <v>2.7499999999999996</v>
          </cell>
        </row>
        <row r="30">
          <cell r="C30" t="str">
            <v>JUNAGARH</v>
          </cell>
          <cell r="D30">
            <v>4.25</v>
          </cell>
          <cell r="E30">
            <v>4.55</v>
          </cell>
        </row>
        <row r="31">
          <cell r="C31" t="str">
            <v>KANAKATORA</v>
          </cell>
          <cell r="D31">
            <v>2.4499999999999997</v>
          </cell>
          <cell r="E31">
            <v>2.7499999999999996</v>
          </cell>
        </row>
        <row r="32">
          <cell r="C32" t="str">
            <v>KANTABANJI</v>
          </cell>
          <cell r="D32">
            <v>3.75</v>
          </cell>
          <cell r="E32">
            <v>4.05</v>
          </cell>
        </row>
        <row r="33">
          <cell r="C33" t="str">
            <v>KEONJHAR</v>
          </cell>
          <cell r="D33">
            <v>2.5499999999999998</v>
          </cell>
          <cell r="E33">
            <v>2.8499999999999996</v>
          </cell>
        </row>
        <row r="34">
          <cell r="C34" t="str">
            <v>KHARIAR ROAD</v>
          </cell>
          <cell r="D34">
            <v>4.25</v>
          </cell>
          <cell r="E34">
            <v>4.55</v>
          </cell>
        </row>
        <row r="35">
          <cell r="C35" t="str">
            <v>KORAPUT</v>
          </cell>
          <cell r="D35">
            <v>4.25</v>
          </cell>
          <cell r="E35">
            <v>4.55</v>
          </cell>
        </row>
        <row r="36">
          <cell r="C36" t="str">
            <v>KUCHINDA</v>
          </cell>
          <cell r="D36">
            <v>2.35</v>
          </cell>
          <cell r="E36">
            <v>2.65</v>
          </cell>
        </row>
        <row r="37">
          <cell r="C37" t="str">
            <v>LAIKERA</v>
          </cell>
          <cell r="D37">
            <v>3.75</v>
          </cell>
          <cell r="E37">
            <v>4.05</v>
          </cell>
        </row>
        <row r="38">
          <cell r="C38" t="str">
            <v>NOWRANGPUR</v>
          </cell>
          <cell r="D38">
            <v>3.95</v>
          </cell>
          <cell r="E38">
            <v>4.25</v>
          </cell>
        </row>
        <row r="39">
          <cell r="C39" t="str">
            <v>NUAPADA</v>
          </cell>
          <cell r="D39">
            <v>4.25</v>
          </cell>
          <cell r="E39">
            <v>4.55</v>
          </cell>
        </row>
        <row r="40">
          <cell r="C40" t="str">
            <v>PHULBANI</v>
          </cell>
          <cell r="D40">
            <v>2.4499999999999997</v>
          </cell>
          <cell r="E40">
            <v>2.7499999999999996</v>
          </cell>
        </row>
        <row r="41">
          <cell r="C41" t="str">
            <v>RAIRANGPUR</v>
          </cell>
          <cell r="D41">
            <v>2.75</v>
          </cell>
          <cell r="E41">
            <v>3.05</v>
          </cell>
        </row>
        <row r="42">
          <cell r="C42" t="str">
            <v>RAJGANGPUR</v>
          </cell>
          <cell r="D42">
            <v>2.75</v>
          </cell>
          <cell r="E42">
            <v>3.05</v>
          </cell>
        </row>
        <row r="43">
          <cell r="C43" t="str">
            <v>RAYAGADA</v>
          </cell>
          <cell r="D43">
            <v>2.95</v>
          </cell>
          <cell r="E43">
            <v>3.25</v>
          </cell>
        </row>
        <row r="44">
          <cell r="C44" t="str">
            <v>ROURKELA</v>
          </cell>
          <cell r="D44">
            <v>2.4499999999999997</v>
          </cell>
          <cell r="E44">
            <v>2.7499999999999996</v>
          </cell>
        </row>
        <row r="45">
          <cell r="C45" t="str">
            <v>SAMBALPUR</v>
          </cell>
          <cell r="D45">
            <v>2.35</v>
          </cell>
          <cell r="E45">
            <v>2.65</v>
          </cell>
        </row>
        <row r="46">
          <cell r="C46" t="str">
            <v>SIMILIGUDA</v>
          </cell>
          <cell r="D46">
            <v>4.25</v>
          </cell>
          <cell r="E46">
            <v>4.55</v>
          </cell>
        </row>
        <row r="47">
          <cell r="C47" t="str">
            <v>SUNDERGARH</v>
          </cell>
          <cell r="D47">
            <v>2.75</v>
          </cell>
          <cell r="E47">
            <v>3.05</v>
          </cell>
        </row>
        <row r="48">
          <cell r="C48" t="str">
            <v>TALCHER</v>
          </cell>
          <cell r="D48">
            <v>2.25</v>
          </cell>
          <cell r="E48">
            <v>2.5499999999999998</v>
          </cell>
        </row>
        <row r="49">
          <cell r="C49" t="str">
            <v>UMERKOTE</v>
          </cell>
          <cell r="D49">
            <v>4.55</v>
          </cell>
          <cell r="E49">
            <v>4.8499999999999996</v>
          </cell>
        </row>
        <row r="50">
          <cell r="C50" t="str">
            <v>GUNUPUR</v>
          </cell>
          <cell r="D50">
            <v>3.05</v>
          </cell>
          <cell r="E50">
            <v>3.3499999999999996</v>
          </cell>
        </row>
        <row r="51">
          <cell r="C51" t="str">
            <v>MUNIGUDA</v>
          </cell>
          <cell r="D51">
            <v>4</v>
          </cell>
          <cell r="E51">
            <v>4.3</v>
          </cell>
        </row>
        <row r="52">
          <cell r="C52" t="str">
            <v>PARALAKHEMUNDI</v>
          </cell>
          <cell r="D52">
            <v>2.95</v>
          </cell>
          <cell r="E52">
            <v>3.25</v>
          </cell>
        </row>
        <row r="53">
          <cell r="C53" t="str">
            <v>SARANGAGADA</v>
          </cell>
          <cell r="D53">
            <v>2.5</v>
          </cell>
          <cell r="E53">
            <v>2.8</v>
          </cell>
        </row>
        <row r="54">
          <cell r="C54" t="str">
            <v>JALESWAR</v>
          </cell>
          <cell r="D54">
            <v>2.5</v>
          </cell>
          <cell r="E54">
            <v>2.8</v>
          </cell>
        </row>
        <row r="55">
          <cell r="C55" t="str">
            <v>RAIGHAR</v>
          </cell>
          <cell r="D55">
            <v>4.9000000000000004</v>
          </cell>
          <cell r="E55">
            <v>5.2</v>
          </cell>
        </row>
        <row r="56">
          <cell r="C56" t="str">
            <v>DIGAPAHANDI</v>
          </cell>
          <cell r="D56">
            <v>2.5</v>
          </cell>
          <cell r="E56">
            <v>2.8</v>
          </cell>
        </row>
        <row r="57">
          <cell r="C57" t="str">
            <v>PADMAPUR (GUNUPUR)</v>
          </cell>
          <cell r="D57">
            <v>4</v>
          </cell>
          <cell r="E57">
            <v>4.3</v>
          </cell>
        </row>
        <row r="58">
          <cell r="C58" t="str">
            <v>NUAGAON</v>
          </cell>
          <cell r="D58">
            <v>2.4500000000000002</v>
          </cell>
          <cell r="E58">
            <v>2.75</v>
          </cell>
        </row>
        <row r="59">
          <cell r="C59" t="str">
            <v>MALKANGIRI</v>
          </cell>
          <cell r="D59">
            <v>4.75</v>
          </cell>
          <cell r="E59">
            <v>5.05</v>
          </cell>
        </row>
        <row r="60">
          <cell r="C60" t="str">
            <v>JHUMPURA</v>
          </cell>
          <cell r="D60">
            <v>3</v>
          </cell>
          <cell r="E60">
            <v>3.3</v>
          </cell>
        </row>
        <row r="61">
          <cell r="C61" t="str">
            <v>BELPAHAR</v>
          </cell>
          <cell r="D61">
            <v>3</v>
          </cell>
          <cell r="E61">
            <v>3.3</v>
          </cell>
        </row>
        <row r="62">
          <cell r="C62" t="str">
            <v>KARANJIA</v>
          </cell>
          <cell r="D62">
            <v>2.75</v>
          </cell>
          <cell r="E62">
            <v>3.05</v>
          </cell>
        </row>
        <row r="63">
          <cell r="C63" t="str">
            <v>JAIPATNA</v>
          </cell>
          <cell r="D63">
            <v>4.25</v>
          </cell>
          <cell r="E63">
            <v>4.55</v>
          </cell>
        </row>
        <row r="64">
          <cell r="C64" t="str">
            <v>NILAGIRI</v>
          </cell>
          <cell r="D64">
            <v>2.6</v>
          </cell>
          <cell r="E64">
            <v>2.9</v>
          </cell>
        </row>
        <row r="65">
          <cell r="C65" t="str">
            <v>KUTURA</v>
          </cell>
          <cell r="D65">
            <v>2.4500000000000002</v>
          </cell>
          <cell r="E65">
            <v>2.75</v>
          </cell>
        </row>
        <row r="66">
          <cell r="C66" t="str">
            <v>CHANDILI</v>
          </cell>
          <cell r="E66">
            <v>4.55</v>
          </cell>
        </row>
        <row r="67">
          <cell r="C67" t="str">
            <v>NIALI</v>
          </cell>
          <cell r="E67">
            <v>2.4500000000000002</v>
          </cell>
        </row>
        <row r="68">
          <cell r="C68" t="str">
            <v>ATTABIRA</v>
          </cell>
          <cell r="E68">
            <v>3.5</v>
          </cell>
        </row>
        <row r="69">
          <cell r="C69" t="str">
            <v xml:space="preserve">RABINGIA </v>
          </cell>
          <cell r="E69">
            <v>3.5</v>
          </cell>
        </row>
        <row r="70">
          <cell r="C70" t="str">
            <v>ADASPUR</v>
          </cell>
          <cell r="E70">
            <v>2.4500000000000002</v>
          </cell>
        </row>
        <row r="71">
          <cell r="C71" t="str">
            <v>POLOSARA</v>
          </cell>
          <cell r="E71">
            <v>3.05</v>
          </cell>
        </row>
        <row r="72">
          <cell r="C72" t="str">
            <v>AMBADOLA</v>
          </cell>
          <cell r="E72">
            <v>4.5</v>
          </cell>
        </row>
        <row r="73">
          <cell r="C73" t="str">
            <v>JATNI</v>
          </cell>
          <cell r="E73">
            <v>2.35</v>
          </cell>
        </row>
        <row r="74">
          <cell r="C74" t="str">
            <v>SANYASIKUNDAMAL</v>
          </cell>
          <cell r="E74">
            <v>4.55</v>
          </cell>
        </row>
        <row r="75">
          <cell r="C75" t="str">
            <v>SOHELA</v>
          </cell>
          <cell r="E75">
            <v>3.25</v>
          </cell>
        </row>
        <row r="76">
          <cell r="C76" t="str">
            <v>NISCHINTKOILI</v>
          </cell>
          <cell r="E76">
            <v>2.5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Q10" sqref="Q10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42578125" style="1" bestFit="1" customWidth="1"/>
    <col min="4" max="4" width="5.7109375" style="1" bestFit="1" customWidth="1"/>
    <col min="5" max="5" width="15.42578125" style="1" bestFit="1" customWidth="1"/>
    <col min="6" max="6" width="7.5703125" style="1" bestFit="1" customWidth="1"/>
    <col min="7" max="7" width="4.85546875" style="1" bestFit="1" customWidth="1"/>
    <col min="8" max="8" width="7.140625" style="1" bestFit="1" customWidth="1"/>
    <col min="9" max="9" width="5.42578125" style="2" bestFit="1" customWidth="1"/>
    <col min="10" max="10" width="6.5703125" style="2" bestFit="1" customWidth="1"/>
    <col min="11" max="11" width="4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18"/>
      <c r="B1" s="19"/>
      <c r="C1" s="19"/>
      <c r="D1" s="19"/>
      <c r="E1" s="19"/>
      <c r="F1" s="19"/>
      <c r="G1" s="19"/>
      <c r="H1" s="19"/>
      <c r="I1" s="20"/>
      <c r="J1" s="21" t="s">
        <v>0</v>
      </c>
      <c r="K1" s="21"/>
      <c r="L1" s="21"/>
      <c r="M1" s="21"/>
    </row>
    <row r="2" spans="1:13" ht="65.25" customHeight="1">
      <c r="A2" s="18" t="s">
        <v>50</v>
      </c>
      <c r="B2" s="19"/>
      <c r="C2" s="19"/>
      <c r="D2" s="19"/>
      <c r="E2" s="19"/>
      <c r="F2" s="19"/>
      <c r="G2" s="19"/>
      <c r="H2" s="19"/>
      <c r="I2" s="20"/>
      <c r="J2" s="21" t="s">
        <v>57</v>
      </c>
      <c r="K2" s="21"/>
      <c r="L2" s="21"/>
      <c r="M2" s="21"/>
    </row>
    <row r="3" spans="1:13" s="11" customFormat="1">
      <c r="A3" s="5" t="s">
        <v>42</v>
      </c>
      <c r="B3" s="5" t="s">
        <v>43</v>
      </c>
      <c r="C3" s="5" t="s">
        <v>44</v>
      </c>
      <c r="D3" s="23" t="s">
        <v>45</v>
      </c>
      <c r="E3" s="5" t="s">
        <v>46</v>
      </c>
      <c r="F3" s="5" t="s">
        <v>47</v>
      </c>
      <c r="G3" s="23" t="s">
        <v>48</v>
      </c>
      <c r="H3" s="23" t="s">
        <v>49</v>
      </c>
      <c r="I3" s="10" t="s">
        <v>51</v>
      </c>
      <c r="J3" s="10" t="s">
        <v>52</v>
      </c>
      <c r="K3" s="10" t="s">
        <v>1</v>
      </c>
      <c r="L3" s="10" t="s">
        <v>53</v>
      </c>
      <c r="M3" s="10" t="s">
        <v>54</v>
      </c>
    </row>
    <row r="4" spans="1:13">
      <c r="A4" s="4">
        <v>1</v>
      </c>
      <c r="B4" s="4" t="s">
        <v>2</v>
      </c>
      <c r="C4" s="4" t="s">
        <v>30</v>
      </c>
      <c r="D4" s="9" t="s">
        <v>29</v>
      </c>
      <c r="E4" s="4" t="s">
        <v>22</v>
      </c>
      <c r="F4" s="4" t="s">
        <v>3</v>
      </c>
      <c r="G4" s="4">
        <v>8</v>
      </c>
      <c r="H4" s="4">
        <v>180</v>
      </c>
      <c r="I4" s="6">
        <f>VLOOKUP(E4,'[1]KARNATAKA MULTIPLEX'!$C$6:$E$76,3,FALSE)</f>
        <v>4.8499999999999996</v>
      </c>
      <c r="J4" s="6">
        <f t="shared" ref="J4:J15" si="0">G4*2</f>
        <v>16</v>
      </c>
      <c r="K4" s="6">
        <v>0</v>
      </c>
      <c r="L4" s="6">
        <v>45</v>
      </c>
      <c r="M4" s="6">
        <f>H4*I4+J4+K4+L4</f>
        <v>933.99999999999989</v>
      </c>
    </row>
    <row r="5" spans="1:13">
      <c r="A5" s="4">
        <v>2</v>
      </c>
      <c r="B5" s="4" t="s">
        <v>2</v>
      </c>
      <c r="C5" s="4" t="s">
        <v>31</v>
      </c>
      <c r="D5" s="9" t="s">
        <v>29</v>
      </c>
      <c r="E5" s="4" t="s">
        <v>23</v>
      </c>
      <c r="F5" s="4" t="s">
        <v>4</v>
      </c>
      <c r="G5" s="4">
        <v>10</v>
      </c>
      <c r="H5" s="4">
        <v>250</v>
      </c>
      <c r="I5" s="6">
        <v>2.5</v>
      </c>
      <c r="J5" s="6">
        <f t="shared" si="0"/>
        <v>20</v>
      </c>
      <c r="K5" s="6">
        <v>0</v>
      </c>
      <c r="L5" s="6">
        <v>45</v>
      </c>
      <c r="M5" s="6">
        <f t="shared" ref="M4:M15" si="1">H5*I5+J5+K5+L5</f>
        <v>690</v>
      </c>
    </row>
    <row r="6" spans="1:13">
      <c r="A6" s="4">
        <v>3</v>
      </c>
      <c r="B6" s="4" t="s">
        <v>9</v>
      </c>
      <c r="C6" s="4" t="s">
        <v>34</v>
      </c>
      <c r="D6" s="9" t="s">
        <v>29</v>
      </c>
      <c r="E6" s="4" t="s">
        <v>25</v>
      </c>
      <c r="F6" s="4" t="s">
        <v>10</v>
      </c>
      <c r="G6" s="4">
        <v>69</v>
      </c>
      <c r="H6" s="4">
        <v>1800</v>
      </c>
      <c r="I6" s="6">
        <f>VLOOKUP(E6,'[1]KARNATAKA MULTIPLEX'!$C$6:$E$76,3,FALSE)</f>
        <v>2.7499999999999996</v>
      </c>
      <c r="J6" s="6">
        <f t="shared" si="0"/>
        <v>138</v>
      </c>
      <c r="K6" s="6">
        <v>0</v>
      </c>
      <c r="L6" s="6">
        <v>45</v>
      </c>
      <c r="M6" s="6">
        <f t="shared" si="1"/>
        <v>5132.9999999999991</v>
      </c>
    </row>
    <row r="7" spans="1:13">
      <c r="A7" s="4">
        <v>4</v>
      </c>
      <c r="B7" s="4" t="s">
        <v>11</v>
      </c>
      <c r="C7" s="4" t="s">
        <v>35</v>
      </c>
      <c r="D7" s="9" t="s">
        <v>29</v>
      </c>
      <c r="E7" s="4" t="s">
        <v>25</v>
      </c>
      <c r="F7" s="4" t="s">
        <v>12</v>
      </c>
      <c r="G7" s="4">
        <v>25</v>
      </c>
      <c r="H7" s="4">
        <v>250</v>
      </c>
      <c r="I7" s="6">
        <f>VLOOKUP(E7,'[1]KARNATAKA MULTIPLEX'!$C$6:$E$76,3,FALSE)</f>
        <v>2.7499999999999996</v>
      </c>
      <c r="J7" s="6">
        <f t="shared" si="0"/>
        <v>50</v>
      </c>
      <c r="K7" s="6">
        <v>0</v>
      </c>
      <c r="L7" s="6">
        <v>45</v>
      </c>
      <c r="M7" s="6">
        <f t="shared" si="1"/>
        <v>782.49999999999989</v>
      </c>
    </row>
    <row r="8" spans="1:13">
      <c r="A8" s="4">
        <v>5</v>
      </c>
      <c r="B8" s="4" t="s">
        <v>11</v>
      </c>
      <c r="C8" s="4" t="s">
        <v>36</v>
      </c>
      <c r="D8" s="9" t="s">
        <v>29</v>
      </c>
      <c r="E8" s="4" t="s">
        <v>26</v>
      </c>
      <c r="F8" s="4" t="s">
        <v>13</v>
      </c>
      <c r="G8" s="4">
        <v>49</v>
      </c>
      <c r="H8" s="4">
        <v>930</v>
      </c>
      <c r="I8" s="6">
        <f>VLOOKUP(E8,'[1]KARNATAKA MULTIPLEX'!$C$6:$E$76,3,FALSE)</f>
        <v>5.35</v>
      </c>
      <c r="J8" s="6">
        <f t="shared" si="0"/>
        <v>98</v>
      </c>
      <c r="K8" s="6">
        <v>0</v>
      </c>
      <c r="L8" s="6">
        <v>45</v>
      </c>
      <c r="M8" s="6">
        <f t="shared" si="1"/>
        <v>5118.5</v>
      </c>
    </row>
    <row r="9" spans="1:13">
      <c r="A9" s="4">
        <v>7</v>
      </c>
      <c r="B9" s="4" t="s">
        <v>14</v>
      </c>
      <c r="C9" s="4" t="s">
        <v>37</v>
      </c>
      <c r="D9" s="9" t="s">
        <v>29</v>
      </c>
      <c r="E9" s="4" t="s">
        <v>27</v>
      </c>
      <c r="F9" s="4" t="s">
        <v>15</v>
      </c>
      <c r="G9" s="4">
        <v>13</v>
      </c>
      <c r="H9" s="4">
        <v>440</v>
      </c>
      <c r="I9" s="6">
        <f>VLOOKUP(E9,'[1]KARNATAKA MULTIPLEX'!$C$6:$E$76,3,FALSE)</f>
        <v>2.7499999999999996</v>
      </c>
      <c r="J9" s="6">
        <f t="shared" si="0"/>
        <v>26</v>
      </c>
      <c r="K9" s="6">
        <v>0</v>
      </c>
      <c r="L9" s="6">
        <v>45</v>
      </c>
      <c r="M9" s="6">
        <f t="shared" si="1"/>
        <v>1280.9999999999998</v>
      </c>
    </row>
    <row r="10" spans="1:13">
      <c r="A10" s="4">
        <v>8</v>
      </c>
      <c r="B10" s="4" t="s">
        <v>14</v>
      </c>
      <c r="C10" s="4" t="s">
        <v>38</v>
      </c>
      <c r="D10" s="9" t="s">
        <v>29</v>
      </c>
      <c r="E10" s="4" t="s">
        <v>27</v>
      </c>
      <c r="F10" s="4" t="s">
        <v>15</v>
      </c>
      <c r="G10" s="4">
        <v>13</v>
      </c>
      <c r="H10" s="4">
        <v>440</v>
      </c>
      <c r="I10" s="6">
        <f>VLOOKUP(E10,'[1]KARNATAKA MULTIPLEX'!$C$6:$E$76,3,FALSE)</f>
        <v>2.7499999999999996</v>
      </c>
      <c r="J10" s="6">
        <f t="shared" si="0"/>
        <v>26</v>
      </c>
      <c r="K10" s="6">
        <v>0</v>
      </c>
      <c r="L10" s="6">
        <v>45</v>
      </c>
      <c r="M10" s="6">
        <f t="shared" si="1"/>
        <v>1280.9999999999998</v>
      </c>
    </row>
    <row r="11" spans="1:13">
      <c r="A11" s="4">
        <v>10</v>
      </c>
      <c r="B11" s="4" t="s">
        <v>5</v>
      </c>
      <c r="C11" s="4" t="s">
        <v>32</v>
      </c>
      <c r="D11" s="9" t="s">
        <v>29</v>
      </c>
      <c r="E11" s="4" t="s">
        <v>24</v>
      </c>
      <c r="F11" s="4" t="s">
        <v>6</v>
      </c>
      <c r="G11" s="4">
        <v>2</v>
      </c>
      <c r="H11" s="4">
        <v>40</v>
      </c>
      <c r="I11" s="6">
        <f>VLOOKUP(E11,'[1]KARNATAKA MULTIPLEX'!$C$6:$E$76,3,FALSE)</f>
        <v>3.25</v>
      </c>
      <c r="J11" s="6">
        <f t="shared" si="0"/>
        <v>4</v>
      </c>
      <c r="K11" s="6">
        <v>0</v>
      </c>
      <c r="L11" s="6">
        <v>45</v>
      </c>
      <c r="M11" s="6">
        <f t="shared" si="1"/>
        <v>179</v>
      </c>
    </row>
    <row r="12" spans="1:13">
      <c r="A12" s="4">
        <v>11</v>
      </c>
      <c r="B12" s="4" t="s">
        <v>7</v>
      </c>
      <c r="C12" s="4" t="s">
        <v>33</v>
      </c>
      <c r="D12" s="9" t="s">
        <v>29</v>
      </c>
      <c r="E12" s="22" t="s">
        <v>58</v>
      </c>
      <c r="F12" s="4" t="s">
        <v>8</v>
      </c>
      <c r="G12" s="4">
        <v>23</v>
      </c>
      <c r="H12" s="4">
        <v>450</v>
      </c>
      <c r="I12" s="6">
        <v>3.5</v>
      </c>
      <c r="J12" s="6">
        <f t="shared" si="0"/>
        <v>46</v>
      </c>
      <c r="K12" s="6">
        <v>0</v>
      </c>
      <c r="L12" s="6">
        <v>45</v>
      </c>
      <c r="M12" s="6">
        <f t="shared" si="1"/>
        <v>1666</v>
      </c>
    </row>
    <row r="13" spans="1:13">
      <c r="A13" s="4">
        <v>12</v>
      </c>
      <c r="B13" s="4" t="s">
        <v>16</v>
      </c>
      <c r="C13" s="4" t="s">
        <v>39</v>
      </c>
      <c r="D13" s="9" t="s">
        <v>29</v>
      </c>
      <c r="E13" s="4" t="s">
        <v>28</v>
      </c>
      <c r="F13" s="4" t="s">
        <v>17</v>
      </c>
      <c r="G13" s="4">
        <v>11</v>
      </c>
      <c r="H13" s="4">
        <v>520</v>
      </c>
      <c r="I13" s="6">
        <f>VLOOKUP(E13,'[1]KARNATAKA MULTIPLEX'!$C$6:$E$76,3,FALSE)</f>
        <v>4.3</v>
      </c>
      <c r="J13" s="6">
        <f t="shared" si="0"/>
        <v>22</v>
      </c>
      <c r="K13" s="6">
        <v>0</v>
      </c>
      <c r="L13" s="6">
        <v>45</v>
      </c>
      <c r="M13" s="6">
        <f t="shared" si="1"/>
        <v>2303</v>
      </c>
    </row>
    <row r="14" spans="1:13">
      <c r="A14" s="4">
        <v>13</v>
      </c>
      <c r="B14" s="4" t="s">
        <v>18</v>
      </c>
      <c r="C14" s="4" t="s">
        <v>40</v>
      </c>
      <c r="D14" s="9" t="s">
        <v>29</v>
      </c>
      <c r="E14" s="4" t="s">
        <v>25</v>
      </c>
      <c r="F14" s="4" t="s">
        <v>19</v>
      </c>
      <c r="G14" s="4">
        <v>110</v>
      </c>
      <c r="H14" s="4">
        <v>3500</v>
      </c>
      <c r="I14" s="6">
        <f>VLOOKUP(E14,'[1]KARNATAKA MULTIPLEX'!$C$6:$E$76,3,FALSE)</f>
        <v>2.7499999999999996</v>
      </c>
      <c r="J14" s="6">
        <f t="shared" si="0"/>
        <v>220</v>
      </c>
      <c r="K14" s="6">
        <v>0</v>
      </c>
      <c r="L14" s="6">
        <v>45</v>
      </c>
      <c r="M14" s="6">
        <f t="shared" si="1"/>
        <v>9889.9999999999982</v>
      </c>
    </row>
    <row r="15" spans="1:13">
      <c r="A15" s="4">
        <v>14</v>
      </c>
      <c r="B15" s="4" t="s">
        <v>20</v>
      </c>
      <c r="C15" s="4" t="s">
        <v>41</v>
      </c>
      <c r="D15" s="9" t="s">
        <v>29</v>
      </c>
      <c r="E15" s="22" t="s">
        <v>59</v>
      </c>
      <c r="F15" s="4" t="s">
        <v>17</v>
      </c>
      <c r="G15" s="4">
        <v>27</v>
      </c>
      <c r="H15" s="4">
        <v>570</v>
      </c>
      <c r="I15" s="6">
        <v>3.5</v>
      </c>
      <c r="J15" s="6">
        <f t="shared" si="0"/>
        <v>54</v>
      </c>
      <c r="K15" s="6">
        <v>0</v>
      </c>
      <c r="L15" s="6">
        <v>45</v>
      </c>
      <c r="M15" s="6">
        <f t="shared" si="1"/>
        <v>2094</v>
      </c>
    </row>
    <row r="16" spans="1:13" s="3" customFormat="1">
      <c r="A16" s="12" t="s">
        <v>56</v>
      </c>
      <c r="B16" s="13"/>
      <c r="C16" s="13"/>
      <c r="D16" s="13"/>
      <c r="E16" s="13"/>
      <c r="F16" s="13"/>
      <c r="G16" s="13"/>
      <c r="H16" s="13"/>
      <c r="I16" s="14"/>
      <c r="J16" s="14"/>
      <c r="K16" s="14"/>
      <c r="L16" s="15"/>
      <c r="M16" s="7">
        <f>ROUND(SUM(M4:M15),0)</f>
        <v>31352</v>
      </c>
    </row>
    <row r="17" spans="1:13" s="3" customFormat="1" ht="30" customHeight="1">
      <c r="A17" s="16" t="s">
        <v>55</v>
      </c>
      <c r="B17" s="16"/>
      <c r="C17" s="16"/>
      <c r="D17" s="16"/>
      <c r="E17" s="16"/>
      <c r="F17" s="16"/>
      <c r="G17" s="16"/>
      <c r="H17" s="16"/>
      <c r="I17" s="17"/>
      <c r="J17" s="17"/>
      <c r="K17" s="17"/>
      <c r="L17" s="17"/>
      <c r="M17" s="17"/>
    </row>
    <row r="18" spans="1:13" s="3" customFormat="1" ht="30" customHeight="1">
      <c r="A18" s="16" t="s">
        <v>21</v>
      </c>
      <c r="B18" s="16"/>
      <c r="C18" s="16"/>
      <c r="D18" s="16"/>
      <c r="E18" s="16"/>
      <c r="F18" s="16"/>
      <c r="G18" s="16"/>
      <c r="H18" s="16"/>
      <c r="I18" s="17"/>
      <c r="J18" s="17"/>
      <c r="K18" s="17"/>
      <c r="L18" s="17"/>
      <c r="M18" s="17"/>
    </row>
    <row r="19" spans="1:13">
      <c r="G19" s="8">
        <f>SUM(G4:G15)</f>
        <v>360</v>
      </c>
      <c r="H19" s="8">
        <f>SUM(H4:H15)</f>
        <v>9370</v>
      </c>
    </row>
  </sheetData>
  <sortState ref="B4:M15">
    <sortCondition ref="B4"/>
  </sortState>
  <mergeCells count="7">
    <mergeCell ref="A16:L16"/>
    <mergeCell ref="A17:M17"/>
    <mergeCell ref="A18:M18"/>
    <mergeCell ref="A2:I2"/>
    <mergeCell ref="J1:M1"/>
    <mergeCell ref="J2:M2"/>
    <mergeCell ref="A1:I1"/>
  </mergeCells>
  <conditionalFormatting sqref="C3:C1048576">
    <cfRule type="duplicateValues" dxfId="0" priority="1"/>
  </conditionalFormatting>
  <pageMargins left="0.2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2024-12-08T03:18:56Z</cp:lastPrinted>
  <dcterms:created xsi:type="dcterms:W3CDTF">2024-12-04T08:13:49Z</dcterms:created>
  <dcterms:modified xsi:type="dcterms:W3CDTF">2024-12-08T03:18:57Z</dcterms:modified>
</cp:coreProperties>
</file>