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definedNames>
    <definedName name="_xlnm._FilterDatabase" localSheetId="0" hidden="1">Invoice!$D$4:$D$18</definedName>
  </definedNames>
  <calcPr calcId="144525"/>
</workbook>
</file>

<file path=xl/calcChain.xml><?xml version="1.0" encoding="utf-8"?>
<calcChain xmlns="http://schemas.openxmlformats.org/spreadsheetml/2006/main">
  <c r="G22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6" i="1"/>
  <c r="A5" i="1"/>
  <c r="I5" i="1"/>
  <c r="I6" i="1"/>
  <c r="I7" i="1"/>
  <c r="I8" i="1"/>
  <c r="K8" i="1" s="1"/>
  <c r="I10" i="1"/>
  <c r="I9" i="1"/>
  <c r="I12" i="1"/>
  <c r="I11" i="1"/>
  <c r="I13" i="1"/>
  <c r="I14" i="1"/>
  <c r="I15" i="1"/>
  <c r="I16" i="1"/>
  <c r="I17" i="1"/>
  <c r="I18" i="1"/>
  <c r="I4" i="1"/>
  <c r="H5" i="1"/>
  <c r="K5" i="1" s="1"/>
  <c r="H6" i="1"/>
  <c r="K6" i="1" s="1"/>
  <c r="H7" i="1"/>
  <c r="K7" i="1" s="1"/>
  <c r="H10" i="1"/>
  <c r="K10" i="1" s="1"/>
  <c r="H9" i="1"/>
  <c r="K9" i="1" s="1"/>
  <c r="H12" i="1"/>
  <c r="K12" i="1" s="1"/>
  <c r="H11" i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4" i="1"/>
  <c r="K4" i="1" s="1"/>
  <c r="K11" i="1" l="1"/>
  <c r="K19" i="1" s="1"/>
</calcChain>
</file>

<file path=xl/sharedStrings.xml><?xml version="1.0" encoding="utf-8"?>
<sst xmlns="http://schemas.openxmlformats.org/spreadsheetml/2006/main" count="92" uniqueCount="65">
  <si>
    <t>INVOICE
PRAGATI LOGISTICS,SAMANTA SAHI KHUNTIA LANE,8984191006
GST No:21AGHPB9356M1Z9</t>
  </si>
  <si>
    <t>09/4/2024</t>
  </si>
  <si>
    <t>18</t>
  </si>
  <si>
    <t>686/8</t>
  </si>
  <si>
    <t>12/4/2024</t>
  </si>
  <si>
    <t>28</t>
  </si>
  <si>
    <t>19/4/2024</t>
  </si>
  <si>
    <t>43</t>
  </si>
  <si>
    <t>20/4/2024</t>
  </si>
  <si>
    <t>686</t>
  </si>
  <si>
    <t>26/4/2024</t>
  </si>
  <si>
    <t>100</t>
  </si>
  <si>
    <t>56</t>
  </si>
  <si>
    <t>24/4/2024</t>
  </si>
  <si>
    <t>10/4/2024</t>
  </si>
  <si>
    <t>19</t>
  </si>
  <si>
    <t>25/4/2024</t>
  </si>
  <si>
    <t>79</t>
  </si>
  <si>
    <t>119</t>
  </si>
  <si>
    <t>02/4/2024</t>
  </si>
  <si>
    <t>2</t>
  </si>
  <si>
    <t>105</t>
  </si>
  <si>
    <t>08/4/2024</t>
  </si>
  <si>
    <t>686/3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</si>
  <si>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</si>
  <si>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</si>
  <si>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PL/DO/00585</t>
  </si>
  <si>
    <t>PL/MA/00472</t>
  </si>
  <si>
    <t>PL/DO/00803</t>
  </si>
  <si>
    <t>PL/MA/01037</t>
  </si>
  <si>
    <t>PL/MA/01101</t>
  </si>
  <si>
    <t>PL/DO/01706</t>
  </si>
  <si>
    <t>PL/DO/00802</t>
  </si>
  <si>
    <t>PL/DO/01616</t>
  </si>
  <si>
    <t>PL/MA/01330</t>
  </si>
  <si>
    <t>PL/MA/01029</t>
  </si>
  <si>
    <t>PL/MA/00581</t>
  </si>
  <si>
    <t>PL/MA/01340</t>
  </si>
  <si>
    <t>PL/MA/00103</t>
  </si>
  <si>
    <t>PL/MA/01408</t>
  </si>
  <si>
    <t>PL/MA/00447</t>
  </si>
  <si>
    <t>BALICHANDRAPUR</t>
  </si>
  <si>
    <t>MARKONA</t>
  </si>
  <si>
    <t>BASUDEVPUR</t>
  </si>
  <si>
    <t>BEGUNIA</t>
  </si>
  <si>
    <t>OLATPUR</t>
  </si>
  <si>
    <t>ASURALI</t>
  </si>
  <si>
    <t>DIGAPAHANDI</t>
  </si>
  <si>
    <t>CHAMPUA</t>
  </si>
  <si>
    <t>CHHATRAPUR</t>
  </si>
  <si>
    <t>CTC</t>
  </si>
  <si>
    <t>FROM</t>
  </si>
  <si>
    <t>INV NO</t>
  </si>
  <si>
    <t>CASE</t>
  </si>
  <si>
    <t>RATE</t>
  </si>
  <si>
    <t>SL</t>
  </si>
  <si>
    <t>DATE</t>
  </si>
  <si>
    <t>LR NO</t>
  </si>
  <si>
    <t>(RUPEES TEN THOUSAND TWO HUNDRED NINETY FIVE ONLY)</t>
  </si>
  <si>
    <t>DESTINATION</t>
  </si>
  <si>
    <t>HML</t>
  </si>
  <si>
    <t>AMT.</t>
  </si>
  <si>
    <t>LR CH.</t>
  </si>
  <si>
    <t xml:space="preserve">
JMB ENTERPRISES
Address: plot-no-93/3057, CHAHATA NAGAR LANE 5,DEULA SAHI BIDANASI-753014 ODISHA,9439162922
GST No:21AAFFJ8299K1ZW
</t>
  </si>
  <si>
    <t xml:space="preserve">Bill Date: 30/04/2024
Bill NO : 4746
Total Amount: 10295.00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</si>
</sst>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6</xdr:col>
      <xdr:colOff>200025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40195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0" workbookViewId="0">
      <selection activeCell="O19" sqref="O19"/>
    </sheetView>
  </sheetViews>
  <sheetFormatPr defaultRowHeight="15"/>
  <cols>
    <col min="1" max="1" width="3.140625" style="1" customWidth="1"/>
    <col min="2" max="2" width="10.140625" style="1" customWidth="1"/>
    <col min="3" max="3" width="12.7109375" style="1" bestFit="1" customWidth="1"/>
    <col min="4" max="4" width="7" style="1" customWidth="1"/>
    <col min="5" max="5" width="17.5703125" style="1" bestFit="1" customWidth="1"/>
    <col min="6" max="6" width="7.5703125" style="1" bestFit="1" customWidth="1"/>
    <col min="7" max="7" width="6" style="1" customWidth="1"/>
    <col min="8" max="8" width="6.85546875" style="2" customWidth="1"/>
    <col min="9" max="9" width="6.28515625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2" customHeight="1">
      <c r="A2" s="15" t="s">
        <v>63</v>
      </c>
      <c r="B2" s="16"/>
      <c r="C2" s="16"/>
      <c r="D2" s="16"/>
      <c r="E2" s="16"/>
      <c r="F2" s="16"/>
      <c r="G2" s="17"/>
      <c r="H2" s="18" t="s">
        <v>64</v>
      </c>
      <c r="I2" s="18"/>
      <c r="J2" s="18"/>
      <c r="K2" s="18"/>
    </row>
    <row r="3" spans="1:11" s="22" customFormat="1">
      <c r="A3" s="20" t="s">
        <v>55</v>
      </c>
      <c r="B3" s="20" t="s">
        <v>56</v>
      </c>
      <c r="C3" s="20" t="s">
        <v>57</v>
      </c>
      <c r="D3" s="20" t="s">
        <v>51</v>
      </c>
      <c r="E3" s="20" t="s">
        <v>59</v>
      </c>
      <c r="F3" s="20" t="s">
        <v>52</v>
      </c>
      <c r="G3" s="20" t="s">
        <v>53</v>
      </c>
      <c r="H3" s="21" t="s">
        <v>54</v>
      </c>
      <c r="I3" s="21" t="s">
        <v>60</v>
      </c>
      <c r="J3" s="21" t="s">
        <v>62</v>
      </c>
      <c r="K3" s="21" t="s">
        <v>61</v>
      </c>
    </row>
    <row r="4" spans="1:11">
      <c r="A4" s="19">
        <v>1</v>
      </c>
      <c r="B4" s="4" t="s">
        <v>19</v>
      </c>
      <c r="C4" s="4" t="s">
        <v>38</v>
      </c>
      <c r="D4" s="7" t="s">
        <v>50</v>
      </c>
      <c r="E4" s="4" t="s">
        <v>49</v>
      </c>
      <c r="F4" s="4" t="s">
        <v>20</v>
      </c>
      <c r="G4" s="4">
        <v>2</v>
      </c>
      <c r="H4" s="6">
        <f>VLOOKUP(E4,'[1]JMB ENT'!$C$4:$D$115,2,FALSE)</f>
        <v>60</v>
      </c>
      <c r="I4" s="6">
        <f>G4*2</f>
        <v>4</v>
      </c>
      <c r="J4" s="6">
        <v>25</v>
      </c>
      <c r="K4" s="6">
        <f>G4*H4+I4+J4</f>
        <v>149</v>
      </c>
    </row>
    <row r="5" spans="1:11">
      <c r="A5" s="23">
        <f>A4+1</f>
        <v>2</v>
      </c>
      <c r="B5" s="4" t="s">
        <v>22</v>
      </c>
      <c r="C5" s="4" t="s">
        <v>40</v>
      </c>
      <c r="D5" s="7" t="s">
        <v>50</v>
      </c>
      <c r="E5" s="4" t="s">
        <v>42</v>
      </c>
      <c r="F5" s="4" t="s">
        <v>23</v>
      </c>
      <c r="G5" s="4">
        <v>5</v>
      </c>
      <c r="H5" s="6">
        <f>VLOOKUP(E5,'[1]JMB ENT'!$C$4:$D$115,2,FALSE)</f>
        <v>65</v>
      </c>
      <c r="I5" s="6">
        <f>G5*2</f>
        <v>10</v>
      </c>
      <c r="J5" s="6">
        <v>25</v>
      </c>
      <c r="K5" s="6">
        <f>G5*H5+I5+J5</f>
        <v>360</v>
      </c>
    </row>
    <row r="6" spans="1:11">
      <c r="A6" s="23">
        <f t="shared" ref="A6:A18" si="0">A5+1</f>
        <v>3</v>
      </c>
      <c r="B6" s="4" t="s">
        <v>1</v>
      </c>
      <c r="C6" s="4" t="s">
        <v>26</v>
      </c>
      <c r="D6" s="7" t="s">
        <v>50</v>
      </c>
      <c r="E6" s="4" t="s">
        <v>41</v>
      </c>
      <c r="F6" s="4" t="s">
        <v>2</v>
      </c>
      <c r="G6" s="4">
        <v>5</v>
      </c>
      <c r="H6" s="6">
        <f>VLOOKUP(E6,'[1]JMB ENT'!$C$4:$D$115,2,FALSE)</f>
        <v>50</v>
      </c>
      <c r="I6" s="6">
        <f>G6*2</f>
        <v>10</v>
      </c>
      <c r="J6" s="6">
        <v>25</v>
      </c>
      <c r="K6" s="6">
        <f>G6*H6+I6+J6</f>
        <v>285</v>
      </c>
    </row>
    <row r="7" spans="1:11">
      <c r="A7" s="23">
        <f t="shared" si="0"/>
        <v>4</v>
      </c>
      <c r="B7" s="4" t="s">
        <v>1</v>
      </c>
      <c r="C7" s="4" t="s">
        <v>27</v>
      </c>
      <c r="D7" s="7" t="s">
        <v>50</v>
      </c>
      <c r="E7" s="4" t="s">
        <v>42</v>
      </c>
      <c r="F7" s="4" t="s">
        <v>3</v>
      </c>
      <c r="G7" s="4">
        <v>2</v>
      </c>
      <c r="H7" s="6">
        <f>VLOOKUP(E7,'[1]JMB ENT'!$C$4:$D$115,2,FALSE)</f>
        <v>65</v>
      </c>
      <c r="I7" s="6">
        <f>G7*2</f>
        <v>4</v>
      </c>
      <c r="J7" s="6">
        <v>25</v>
      </c>
      <c r="K7" s="6">
        <f>G7*H7+I7+J7</f>
        <v>159</v>
      </c>
    </row>
    <row r="8" spans="1:11">
      <c r="A8" s="23">
        <f t="shared" si="0"/>
        <v>5</v>
      </c>
      <c r="B8" s="4" t="s">
        <v>14</v>
      </c>
      <c r="C8" s="4" t="s">
        <v>36</v>
      </c>
      <c r="D8" s="7" t="s">
        <v>50</v>
      </c>
      <c r="E8" s="4" t="s">
        <v>47</v>
      </c>
      <c r="F8" s="4" t="s">
        <v>15</v>
      </c>
      <c r="G8" s="4">
        <v>25</v>
      </c>
      <c r="H8" s="8">
        <v>65</v>
      </c>
      <c r="I8" s="6">
        <f>G8*2</f>
        <v>50</v>
      </c>
      <c r="J8" s="6">
        <v>25</v>
      </c>
      <c r="K8" s="6">
        <f>G8*H8+I8+J8</f>
        <v>1700</v>
      </c>
    </row>
    <row r="9" spans="1:11">
      <c r="A9" s="23">
        <f t="shared" si="0"/>
        <v>6</v>
      </c>
      <c r="B9" s="4" t="s">
        <v>4</v>
      </c>
      <c r="C9" s="4" t="s">
        <v>32</v>
      </c>
      <c r="D9" s="7" t="s">
        <v>50</v>
      </c>
      <c r="E9" s="4" t="s">
        <v>45</v>
      </c>
      <c r="F9" s="4" t="s">
        <v>12</v>
      </c>
      <c r="G9" s="4">
        <v>8</v>
      </c>
      <c r="H9" s="6">
        <f>VLOOKUP(E9,'[1]JMB ENT'!$C$4:$D$115,2,FALSE)</f>
        <v>50</v>
      </c>
      <c r="I9" s="6">
        <f>G9*2</f>
        <v>16</v>
      </c>
      <c r="J9" s="6">
        <v>25</v>
      </c>
      <c r="K9" s="6">
        <f>G9*H9+I9+J9</f>
        <v>441</v>
      </c>
    </row>
    <row r="10" spans="1:11">
      <c r="A10" s="23">
        <f t="shared" si="0"/>
        <v>7</v>
      </c>
      <c r="B10" s="4" t="s">
        <v>4</v>
      </c>
      <c r="C10" s="4" t="s">
        <v>28</v>
      </c>
      <c r="D10" s="7" t="s">
        <v>50</v>
      </c>
      <c r="E10" s="4" t="s">
        <v>41</v>
      </c>
      <c r="F10" s="4" t="s">
        <v>5</v>
      </c>
      <c r="G10" s="4">
        <v>18</v>
      </c>
      <c r="H10" s="6">
        <f>VLOOKUP(E10,'[1]JMB ENT'!$C$4:$D$115,2,FALSE)</f>
        <v>50</v>
      </c>
      <c r="I10" s="6">
        <f>G10*2</f>
        <v>36</v>
      </c>
      <c r="J10" s="6">
        <v>25</v>
      </c>
      <c r="K10" s="6">
        <f>G10*H10+I10+J10</f>
        <v>961</v>
      </c>
    </row>
    <row r="11" spans="1:11">
      <c r="A11" s="23">
        <f t="shared" si="0"/>
        <v>8</v>
      </c>
      <c r="B11" s="4" t="s">
        <v>6</v>
      </c>
      <c r="C11" s="4" t="s">
        <v>35</v>
      </c>
      <c r="D11" s="7" t="s">
        <v>50</v>
      </c>
      <c r="E11" s="4" t="s">
        <v>46</v>
      </c>
      <c r="F11" s="4" t="s">
        <v>18</v>
      </c>
      <c r="G11" s="4">
        <v>4</v>
      </c>
      <c r="H11" s="6">
        <f>VLOOKUP(E11,'[1]JMB ENT'!$C$4:$D$115,2,FALSE)</f>
        <v>52</v>
      </c>
      <c r="I11" s="6">
        <f>G11*2</f>
        <v>8</v>
      </c>
      <c r="J11" s="6">
        <v>25</v>
      </c>
      <c r="K11" s="6">
        <f>G11*H11+I11+J11</f>
        <v>241</v>
      </c>
    </row>
    <row r="12" spans="1:11">
      <c r="A12" s="23">
        <f t="shared" si="0"/>
        <v>9</v>
      </c>
      <c r="B12" s="4" t="s">
        <v>6</v>
      </c>
      <c r="C12" s="4" t="s">
        <v>29</v>
      </c>
      <c r="D12" s="7" t="s">
        <v>50</v>
      </c>
      <c r="E12" s="4" t="s">
        <v>43</v>
      </c>
      <c r="F12" s="4" t="s">
        <v>7</v>
      </c>
      <c r="G12" s="4">
        <v>4</v>
      </c>
      <c r="H12" s="6">
        <f>VLOOKUP(E12,'[1]JMB ENT'!$C$4:$D$115,2,FALSE)</f>
        <v>55</v>
      </c>
      <c r="I12" s="6">
        <f>G12*2</f>
        <v>8</v>
      </c>
      <c r="J12" s="6">
        <v>25</v>
      </c>
      <c r="K12" s="6">
        <f>G12*H12+I12+J12</f>
        <v>253</v>
      </c>
    </row>
    <row r="13" spans="1:11">
      <c r="A13" s="23">
        <f t="shared" si="0"/>
        <v>10</v>
      </c>
      <c r="B13" s="4" t="s">
        <v>8</v>
      </c>
      <c r="C13" s="4" t="s">
        <v>30</v>
      </c>
      <c r="D13" s="7" t="s">
        <v>50</v>
      </c>
      <c r="E13" s="4" t="s">
        <v>43</v>
      </c>
      <c r="F13" s="4" t="s">
        <v>9</v>
      </c>
      <c r="G13" s="4">
        <v>6</v>
      </c>
      <c r="H13" s="6">
        <f>VLOOKUP(E13,'[1]JMB ENT'!$C$4:$D$115,2,FALSE)</f>
        <v>55</v>
      </c>
      <c r="I13" s="6">
        <f>G13*2</f>
        <v>12</v>
      </c>
      <c r="J13" s="6">
        <v>25</v>
      </c>
      <c r="K13" s="6">
        <f>G13*H13+I13+J13</f>
        <v>367</v>
      </c>
    </row>
    <row r="14" spans="1:11">
      <c r="A14" s="23">
        <f t="shared" si="0"/>
        <v>11</v>
      </c>
      <c r="B14" s="4" t="s">
        <v>13</v>
      </c>
      <c r="C14" s="4" t="s">
        <v>33</v>
      </c>
      <c r="D14" s="7" t="s">
        <v>50</v>
      </c>
      <c r="E14" s="4" t="s">
        <v>44</v>
      </c>
      <c r="F14" s="4" t="s">
        <v>9</v>
      </c>
      <c r="G14" s="4">
        <v>16</v>
      </c>
      <c r="H14" s="6">
        <f>VLOOKUP(E14,'[1]JMB ENT'!$C$4:$D$115,2,FALSE)</f>
        <v>52</v>
      </c>
      <c r="I14" s="6">
        <f>G14*2</f>
        <v>32</v>
      </c>
      <c r="J14" s="6">
        <v>25</v>
      </c>
      <c r="K14" s="6">
        <f>G14*H14+I14+J14</f>
        <v>889</v>
      </c>
    </row>
    <row r="15" spans="1:11">
      <c r="A15" s="23">
        <f t="shared" si="0"/>
        <v>12</v>
      </c>
      <c r="B15" s="4" t="s">
        <v>16</v>
      </c>
      <c r="C15" s="4" t="s">
        <v>34</v>
      </c>
      <c r="D15" s="7" t="s">
        <v>50</v>
      </c>
      <c r="E15" s="4" t="s">
        <v>43</v>
      </c>
      <c r="F15" s="4" t="s">
        <v>17</v>
      </c>
      <c r="G15" s="4">
        <v>14</v>
      </c>
      <c r="H15" s="6">
        <f>VLOOKUP(E15,'[1]JMB ENT'!$C$4:$D$115,2,FALSE)</f>
        <v>55</v>
      </c>
      <c r="I15" s="6">
        <f>G15*2</f>
        <v>28</v>
      </c>
      <c r="J15" s="6">
        <v>25</v>
      </c>
      <c r="K15" s="6">
        <f>G15*H15+I15+J15</f>
        <v>823</v>
      </c>
    </row>
    <row r="16" spans="1:11">
      <c r="A16" s="23">
        <f t="shared" si="0"/>
        <v>13</v>
      </c>
      <c r="B16" s="4" t="s">
        <v>16</v>
      </c>
      <c r="C16" s="4" t="s">
        <v>37</v>
      </c>
      <c r="D16" s="7" t="s">
        <v>50</v>
      </c>
      <c r="E16" s="4" t="s">
        <v>48</v>
      </c>
      <c r="F16" s="4" t="s">
        <v>12</v>
      </c>
      <c r="G16" s="4">
        <v>37</v>
      </c>
      <c r="H16" s="6">
        <f>VLOOKUP(E16,'[1]JMB ENT'!$C$4:$D$115,2,FALSE)</f>
        <v>80</v>
      </c>
      <c r="I16" s="6">
        <f>G16*2</f>
        <v>74</v>
      </c>
      <c r="J16" s="6">
        <v>25</v>
      </c>
      <c r="K16" s="6">
        <f>G16*H16+I16+J16</f>
        <v>3059</v>
      </c>
    </row>
    <row r="17" spans="1:11">
      <c r="A17" s="23">
        <f t="shared" si="0"/>
        <v>14</v>
      </c>
      <c r="B17" s="4" t="s">
        <v>10</v>
      </c>
      <c r="C17" s="4" t="s">
        <v>31</v>
      </c>
      <c r="D17" s="7" t="s">
        <v>50</v>
      </c>
      <c r="E17" s="4" t="s">
        <v>44</v>
      </c>
      <c r="F17" s="4" t="s">
        <v>11</v>
      </c>
      <c r="G17" s="4">
        <v>4</v>
      </c>
      <c r="H17" s="6">
        <f>VLOOKUP(E17,'[1]JMB ENT'!$C$4:$D$115,2,FALSE)</f>
        <v>52</v>
      </c>
      <c r="I17" s="6">
        <f>G17*2</f>
        <v>8</v>
      </c>
      <c r="J17" s="6">
        <v>25</v>
      </c>
      <c r="K17" s="6">
        <f>G17*H17+I17+J17</f>
        <v>241</v>
      </c>
    </row>
    <row r="18" spans="1:11">
      <c r="A18" s="23">
        <f t="shared" si="0"/>
        <v>15</v>
      </c>
      <c r="B18" s="4" t="s">
        <v>10</v>
      </c>
      <c r="C18" s="4" t="s">
        <v>39</v>
      </c>
      <c r="D18" s="7" t="s">
        <v>50</v>
      </c>
      <c r="E18" s="4" t="s">
        <v>43</v>
      </c>
      <c r="F18" s="4" t="s">
        <v>21</v>
      </c>
      <c r="G18" s="4">
        <v>6</v>
      </c>
      <c r="H18" s="6">
        <f>VLOOKUP(E18,'[1]JMB ENT'!$C$4:$D$115,2,FALSE)</f>
        <v>55</v>
      </c>
      <c r="I18" s="6">
        <f>G18*2</f>
        <v>12</v>
      </c>
      <c r="J18" s="6">
        <v>25</v>
      </c>
      <c r="K18" s="6">
        <f>G18*H18+I18+J18</f>
        <v>367</v>
      </c>
    </row>
    <row r="19" spans="1:11" s="3" customFormat="1">
      <c r="A19" s="9" t="s">
        <v>58</v>
      </c>
      <c r="B19" s="10"/>
      <c r="C19" s="10"/>
      <c r="D19" s="10"/>
      <c r="E19" s="10"/>
      <c r="F19" s="10"/>
      <c r="G19" s="10"/>
      <c r="H19" s="11"/>
      <c r="I19" s="11"/>
      <c r="J19" s="12"/>
      <c r="K19" s="5">
        <f>ROUND(SUM(K4:K18),0)</f>
        <v>10295</v>
      </c>
    </row>
    <row r="20" spans="1:11" s="3" customFormat="1" ht="30" customHeight="1">
      <c r="A20" s="13" t="s">
        <v>24</v>
      </c>
      <c r="B20" s="13"/>
      <c r="C20" s="13"/>
      <c r="D20" s="13"/>
      <c r="E20" s="13"/>
      <c r="F20" s="13"/>
      <c r="G20" s="13"/>
      <c r="H20" s="14"/>
      <c r="I20" s="14"/>
      <c r="J20" s="14"/>
      <c r="K20" s="14"/>
    </row>
    <row r="21" spans="1:11" s="3" customFormat="1" ht="30" customHeight="1">
      <c r="A21" s="13" t="s">
        <v>25</v>
      </c>
      <c r="B21" s="13"/>
      <c r="C21" s="13"/>
      <c r="D21" s="13"/>
      <c r="E21" s="13"/>
      <c r="F21" s="13"/>
      <c r="G21" s="13"/>
      <c r="H21" s="14"/>
      <c r="I21" s="14"/>
      <c r="J21" s="14"/>
      <c r="K21" s="14"/>
    </row>
    <row r="22" spans="1:11">
      <c r="G22" s="20">
        <f>SUM(G4:G18)</f>
        <v>156</v>
      </c>
    </row>
  </sheetData>
  <sortState ref="B4:K18">
    <sortCondition ref="B4:B18"/>
    <sortCondition ref="C4:C18"/>
  </sortState>
  <mergeCells count="7">
    <mergeCell ref="A19:J19"/>
    <mergeCell ref="A20:K20"/>
    <mergeCell ref="A21:K2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7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2024-05-18T10:20:50Z</cp:lastPrinted>
  <dcterms:created xsi:type="dcterms:W3CDTF">2024-05-16T08:40:44Z</dcterms:created>
  <dcterms:modified xsi:type="dcterms:W3CDTF">2024-05-18T10:20:51Z</dcterms:modified>
</cp:coreProperties>
</file>