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6" i="1"/>
  <c r="I24"/>
  <c r="K24" s="1"/>
  <c r="I23"/>
  <c r="H23"/>
  <c r="K23" s="1"/>
  <c r="I22"/>
  <c r="K22" s="1"/>
  <c r="I21"/>
  <c r="K21" s="1"/>
  <c r="I20"/>
  <c r="K20" s="1"/>
  <c r="I19"/>
  <c r="H19"/>
  <c r="I18"/>
  <c r="K18" s="1"/>
  <c r="I17"/>
  <c r="K17" s="1"/>
  <c r="I16"/>
  <c r="K16" s="1"/>
  <c r="I15"/>
  <c r="H15"/>
  <c r="I14"/>
  <c r="K14" s="1"/>
  <c r="I13"/>
  <c r="K13" s="1"/>
  <c r="I12"/>
  <c r="K12" s="1"/>
  <c r="I11"/>
  <c r="K11" s="1"/>
  <c r="I10"/>
  <c r="K10" s="1"/>
  <c r="I9"/>
  <c r="K9" s="1"/>
  <c r="I8"/>
  <c r="K8" s="1"/>
  <c r="I7"/>
  <c r="K7" s="1"/>
  <c r="I6"/>
  <c r="K6" s="1"/>
  <c r="I5"/>
  <c r="K5" s="1"/>
  <c r="I4"/>
  <c r="K4" s="1"/>
  <c r="K19" l="1"/>
  <c r="K15"/>
  <c r="K25" s="1"/>
</calcChain>
</file>

<file path=xl/sharedStrings.xml><?xml version="1.0" encoding="utf-8"?>
<sst xmlns="http://schemas.openxmlformats.org/spreadsheetml/2006/main" count="144" uniqueCount="90">
  <si>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</si>
  <si>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</si>
  <si>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</si>
  <si>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</si>
  <si>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</si>
  <si>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</si>
  <si>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</si>
  <si>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</si>
  <si>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</si>
  <si>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</si>
  <si>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</si>
  <si>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</si>
  <si>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</si>
  <si>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PRODUCT</t>
  </si>
  <si>
    <t xml:space="preserve">RK TRADING
Address: Peytonsahi  CUTTACK 753001,7008685154
GST No:21AKHPA9708L2Z6
</t>
  </si>
  <si>
    <t>AGARBATTI</t>
  </si>
  <si>
    <t>TEA</t>
  </si>
  <si>
    <t>INV. NO.</t>
  </si>
  <si>
    <t>KORIAN</t>
  </si>
  <si>
    <t>TANGI</t>
  </si>
  <si>
    <t>SAHADEV KHUNTA</t>
  </si>
  <si>
    <t>Kindly, verify &amp; confirm within 7 days, else GST will be filed by 20th MARCH, 2025. 
GST to be paid by Consignor under Reverse Charge Mechanism(RCM) as per GST.</t>
  </si>
  <si>
    <t>07/2/2025</t>
  </si>
  <si>
    <t>PL/DO/21316</t>
  </si>
  <si>
    <t>672</t>
  </si>
  <si>
    <t>BHUBANESWAR</t>
  </si>
  <si>
    <t>PL/DO/21317</t>
  </si>
  <si>
    <t>676</t>
  </si>
  <si>
    <t>NIRAKARPUR</t>
  </si>
  <si>
    <t>PL/MA/14824</t>
  </si>
  <si>
    <t>674</t>
  </si>
  <si>
    <t>BHADRAK</t>
  </si>
  <si>
    <t>PL/MA/14825</t>
  </si>
  <si>
    <t>682</t>
  </si>
  <si>
    <t>SIMILIGUDA</t>
  </si>
  <si>
    <t>PL/MA/14826</t>
  </si>
  <si>
    <t>668</t>
  </si>
  <si>
    <t>BARIPADA</t>
  </si>
  <si>
    <t>PL/MA/14827</t>
  </si>
  <si>
    <t>673</t>
  </si>
  <si>
    <t>BETNOTI</t>
  </si>
  <si>
    <t>13/2/2025</t>
  </si>
  <si>
    <t>PL/MA/14999</t>
  </si>
  <si>
    <t>689</t>
  </si>
  <si>
    <t>14/2/2025</t>
  </si>
  <si>
    <t>PL/DO/21771</t>
  </si>
  <si>
    <t>693</t>
  </si>
  <si>
    <t>BRAHMAGIRI</t>
  </si>
  <si>
    <t>PL/DO/21820</t>
  </si>
  <si>
    <t>692</t>
  </si>
  <si>
    <t>SALEPUR</t>
  </si>
  <si>
    <t>15/2/2025</t>
  </si>
  <si>
    <t>PL/DO/21947</t>
  </si>
  <si>
    <t>886</t>
  </si>
  <si>
    <t>16/2/2025</t>
  </si>
  <si>
    <t>PL/DO/21971</t>
  </si>
  <si>
    <t>985</t>
  </si>
  <si>
    <t>NAYAGARH</t>
  </si>
  <si>
    <t>18/2/2025</t>
  </si>
  <si>
    <t>PL/DO/22091</t>
  </si>
  <si>
    <t>696</t>
  </si>
  <si>
    <t>PL/DO/22094</t>
  </si>
  <si>
    <t>687</t>
  </si>
  <si>
    <t>21/2/2025</t>
  </si>
  <si>
    <t>PL/MA/15389</t>
  </si>
  <si>
    <t>702</t>
  </si>
  <si>
    <t>22/2/2025</t>
  </si>
  <si>
    <t>PL/DO/22443</t>
  </si>
  <si>
    <t>706</t>
  </si>
  <si>
    <t>JANKIA</t>
  </si>
  <si>
    <t>PL/DO/22444</t>
  </si>
  <si>
    <t>705</t>
  </si>
  <si>
    <t>25/2/2025</t>
  </si>
  <si>
    <t>PL/DO/22597</t>
  </si>
  <si>
    <t>703</t>
  </si>
  <si>
    <t>PIPILI</t>
  </si>
  <si>
    <t>PL/DO/22612</t>
  </si>
  <si>
    <t>708</t>
  </si>
  <si>
    <t>NIALI</t>
  </si>
  <si>
    <t>27/2/2025</t>
  </si>
  <si>
    <t>PL/MA/15600</t>
  </si>
  <si>
    <t>714</t>
  </si>
  <si>
    <t>SORO</t>
  </si>
  <si>
    <t>PL/MA/15601</t>
  </si>
  <si>
    <t>711</t>
  </si>
  <si>
    <t>PL/MA/15678</t>
  </si>
  <si>
    <t>712</t>
  </si>
  <si>
    <t>AMARDA ROAD</t>
  </si>
  <si>
    <t>(RUPEES ELEVEN THOUSAND EIGHT HUNDRED FORTY ONLY)</t>
  </si>
  <si>
    <t xml:space="preserve">Bill Date: 28/02/2025
Bill NO : 36954
Total Amount: 11840.00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</si>
</sst>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2" fontId="0" fillId="0" borderId="0" xfId="0" applyNumberFormat="1" applyAlignment="1">
      <alignment horizontal="left" wrapText="1"/>
    </xf>
    <xf numFmtId="0" fontId="0" fillId="0" borderId="1" xfId="0" applyNumberForma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47625</xdr:rowOff>
    </xdr:from>
    <xdr:to>
      <xdr:col>6</xdr:col>
      <xdr:colOff>228599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47625"/>
          <a:ext cx="40481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ANUARY,%202025%20PL/RK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ANGUL</v>
          </cell>
          <cell r="G4">
            <v>2</v>
          </cell>
          <cell r="H4">
            <v>80</v>
          </cell>
        </row>
        <row r="5">
          <cell r="F5" t="str">
            <v>KEONJHAR</v>
          </cell>
          <cell r="G5">
            <v>7</v>
          </cell>
          <cell r="H5">
            <v>80</v>
          </cell>
        </row>
        <row r="6">
          <cell r="F6" t="str">
            <v>JAGATSINGHPUR</v>
          </cell>
          <cell r="G6">
            <v>4</v>
          </cell>
          <cell r="H6">
            <v>60</v>
          </cell>
        </row>
        <row r="7">
          <cell r="F7" t="str">
            <v>BALIKUDA</v>
          </cell>
          <cell r="G7">
            <v>3</v>
          </cell>
          <cell r="H7">
            <v>60</v>
          </cell>
        </row>
        <row r="8">
          <cell r="F8" t="str">
            <v>PARADEEP</v>
          </cell>
          <cell r="G8">
            <v>2</v>
          </cell>
          <cell r="H8">
            <v>60</v>
          </cell>
        </row>
        <row r="9">
          <cell r="F9" t="str">
            <v>KHURDA</v>
          </cell>
          <cell r="G9">
            <v>9</v>
          </cell>
          <cell r="H9">
            <v>60</v>
          </cell>
        </row>
        <row r="10">
          <cell r="F10" t="str">
            <v>KORIAN</v>
          </cell>
          <cell r="G10">
            <v>1</v>
          </cell>
          <cell r="H10">
            <v>60</v>
          </cell>
        </row>
        <row r="11">
          <cell r="F11" t="str">
            <v>NIMAPARA</v>
          </cell>
          <cell r="G11">
            <v>3</v>
          </cell>
          <cell r="H11">
            <v>60</v>
          </cell>
        </row>
        <row r="12">
          <cell r="F12" t="str">
            <v>PURI</v>
          </cell>
          <cell r="G12">
            <v>3</v>
          </cell>
          <cell r="H12">
            <v>60</v>
          </cell>
        </row>
        <row r="13">
          <cell r="F13" t="str">
            <v>KORIAN</v>
          </cell>
          <cell r="G13">
            <v>6</v>
          </cell>
          <cell r="H13">
            <v>60</v>
          </cell>
        </row>
        <row r="14">
          <cell r="F14" t="str">
            <v>MALKANGIRI</v>
          </cell>
          <cell r="G14">
            <v>3</v>
          </cell>
          <cell r="H14">
            <v>150</v>
          </cell>
        </row>
        <row r="15">
          <cell r="F15" t="str">
            <v>KORIAN</v>
          </cell>
          <cell r="G15">
            <v>4</v>
          </cell>
          <cell r="H15">
            <v>60</v>
          </cell>
        </row>
        <row r="16">
          <cell r="F16" t="str">
            <v>RAHAMA</v>
          </cell>
          <cell r="G16">
            <v>4</v>
          </cell>
          <cell r="H16">
            <v>60</v>
          </cell>
        </row>
        <row r="17">
          <cell r="F17" t="str">
            <v>TANGI</v>
          </cell>
          <cell r="G17">
            <v>8</v>
          </cell>
          <cell r="H17">
            <v>80</v>
          </cell>
        </row>
        <row r="18">
          <cell r="F18" t="str">
            <v>KEONJHAR</v>
          </cell>
          <cell r="G18">
            <v>9</v>
          </cell>
          <cell r="H18">
            <v>80</v>
          </cell>
        </row>
        <row r="19">
          <cell r="F19" t="str">
            <v>SAHADEV KHUNTA</v>
          </cell>
          <cell r="G19">
            <v>8</v>
          </cell>
          <cell r="H19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W8" sqref="W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5703125" style="1" bestFit="1" customWidth="1"/>
    <col min="7" max="7" width="6.140625" style="1" customWidth="1"/>
    <col min="8" max="8" width="7.140625" style="2" customWidth="1"/>
    <col min="9" max="9" width="7.42578125" style="2" customWidth="1"/>
    <col min="10" max="10" width="6.85546875" style="2" customWidth="1"/>
    <col min="11" max="11" width="8.5703125" style="2" bestFit="1" customWidth="1"/>
    <col min="12" max="12" width="11" style="6" bestFit="1" customWidth="1"/>
    <col min="13" max="13" width="9.140625" style="1"/>
    <col min="14" max="14" width="5.7109375" style="1" bestFit="1" customWidth="1"/>
    <col min="15" max="15" width="6.7109375" style="1" bestFit="1" customWidth="1"/>
    <col min="16" max="16" width="9" style="1" bestFit="1" customWidth="1"/>
    <col min="17" max="16384" width="9.140625" style="1"/>
  </cols>
  <sheetData>
    <row r="1" spans="1:17" ht="90" customHeight="1">
      <c r="A1" s="22"/>
      <c r="B1" s="23"/>
      <c r="C1" s="23"/>
      <c r="D1" s="23"/>
      <c r="E1" s="23"/>
      <c r="F1" s="23"/>
      <c r="G1" s="23"/>
      <c r="H1" s="27" t="s">
        <v>0</v>
      </c>
      <c r="I1" s="27"/>
      <c r="J1" s="27"/>
      <c r="K1" s="27"/>
    </row>
    <row r="2" spans="1:17" ht="63.75" customHeight="1">
      <c r="A2" s="24" t="s">
        <v>14</v>
      </c>
      <c r="B2" s="25"/>
      <c r="C2" s="25"/>
      <c r="D2" s="25"/>
      <c r="E2" s="25"/>
      <c r="F2" s="25"/>
      <c r="G2" s="26"/>
      <c r="H2" s="28" t="s">
        <v>89</v>
      </c>
      <c r="I2" s="29"/>
      <c r="J2" s="29"/>
      <c r="K2" s="30"/>
      <c r="L2" s="15"/>
    </row>
    <row r="3" spans="1:17" s="3" customFormat="1">
      <c r="A3" s="8" t="s">
        <v>3</v>
      </c>
      <c r="B3" s="8" t="s">
        <v>4</v>
      </c>
      <c r="C3" s="8" t="s">
        <v>5</v>
      </c>
      <c r="D3" s="8" t="s">
        <v>17</v>
      </c>
      <c r="E3" s="8" t="s">
        <v>6</v>
      </c>
      <c r="F3" s="8" t="s">
        <v>7</v>
      </c>
      <c r="G3" s="8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8" t="s">
        <v>13</v>
      </c>
      <c r="Q3" s="5"/>
    </row>
    <row r="4" spans="1:17" s="3" customFormat="1">
      <c r="A4" s="9">
        <v>1</v>
      </c>
      <c r="B4" s="10" t="s">
        <v>22</v>
      </c>
      <c r="C4" s="10" t="s">
        <v>23</v>
      </c>
      <c r="D4" s="10" t="s">
        <v>24</v>
      </c>
      <c r="E4" s="16" t="s">
        <v>2</v>
      </c>
      <c r="F4" s="10" t="s">
        <v>25</v>
      </c>
      <c r="G4" s="10">
        <v>4</v>
      </c>
      <c r="H4" s="11">
        <v>50</v>
      </c>
      <c r="I4" s="11">
        <f>G4*15</f>
        <v>60</v>
      </c>
      <c r="J4" s="11">
        <v>30</v>
      </c>
      <c r="K4" s="11">
        <f>G4*H4+I4+J4</f>
        <v>290</v>
      </c>
      <c r="L4" s="10" t="s">
        <v>15</v>
      </c>
      <c r="Q4" s="5"/>
    </row>
    <row r="5" spans="1:17" s="3" customFormat="1">
      <c r="A5" s="9">
        <v>2</v>
      </c>
      <c r="B5" s="10" t="s">
        <v>22</v>
      </c>
      <c r="C5" s="10" t="s">
        <v>26</v>
      </c>
      <c r="D5" s="10" t="s">
        <v>27</v>
      </c>
      <c r="E5" s="16" t="s">
        <v>2</v>
      </c>
      <c r="F5" s="10" t="s">
        <v>28</v>
      </c>
      <c r="G5" s="10">
        <v>9</v>
      </c>
      <c r="H5" s="11">
        <v>80</v>
      </c>
      <c r="I5" s="11">
        <f>G5*15</f>
        <v>135</v>
      </c>
      <c r="J5" s="11">
        <v>30</v>
      </c>
      <c r="K5" s="11">
        <f>G5*H5+I5+J5</f>
        <v>885</v>
      </c>
      <c r="L5" s="10" t="s">
        <v>16</v>
      </c>
      <c r="Q5" s="5"/>
    </row>
    <row r="6" spans="1:17" s="3" customFormat="1">
      <c r="A6" s="9">
        <v>3</v>
      </c>
      <c r="B6" s="10" t="s">
        <v>22</v>
      </c>
      <c r="C6" s="10" t="s">
        <v>29</v>
      </c>
      <c r="D6" s="10" t="s">
        <v>30</v>
      </c>
      <c r="E6" s="16" t="s">
        <v>2</v>
      </c>
      <c r="F6" s="10" t="s">
        <v>31</v>
      </c>
      <c r="G6" s="10">
        <v>13</v>
      </c>
      <c r="H6" s="11">
        <v>80</v>
      </c>
      <c r="I6" s="11">
        <f>G6*15</f>
        <v>195</v>
      </c>
      <c r="J6" s="11">
        <v>30</v>
      </c>
      <c r="K6" s="11">
        <f>G6*H6+I6+J6</f>
        <v>1265</v>
      </c>
      <c r="L6" s="10" t="s">
        <v>15</v>
      </c>
      <c r="Q6" s="5"/>
    </row>
    <row r="7" spans="1:17" s="3" customFormat="1">
      <c r="A7" s="9">
        <v>4</v>
      </c>
      <c r="B7" s="10" t="s">
        <v>22</v>
      </c>
      <c r="C7" s="10" t="s">
        <v>32</v>
      </c>
      <c r="D7" s="10" t="s">
        <v>33</v>
      </c>
      <c r="E7" s="16" t="s">
        <v>2</v>
      </c>
      <c r="F7" s="10" t="s">
        <v>34</v>
      </c>
      <c r="G7" s="10">
        <v>6</v>
      </c>
      <c r="H7" s="11">
        <v>150</v>
      </c>
      <c r="I7" s="11">
        <f>G7*15</f>
        <v>90</v>
      </c>
      <c r="J7" s="11">
        <v>30</v>
      </c>
      <c r="K7" s="11">
        <f>G7*H7+I7+J7</f>
        <v>1020</v>
      </c>
      <c r="L7" s="10" t="s">
        <v>15</v>
      </c>
      <c r="Q7" s="5"/>
    </row>
    <row r="8" spans="1:17" s="3" customFormat="1">
      <c r="A8" s="9">
        <v>5</v>
      </c>
      <c r="B8" s="10" t="s">
        <v>22</v>
      </c>
      <c r="C8" s="10" t="s">
        <v>35</v>
      </c>
      <c r="D8" s="10" t="s">
        <v>36</v>
      </c>
      <c r="E8" s="16" t="s">
        <v>2</v>
      </c>
      <c r="F8" s="10" t="s">
        <v>37</v>
      </c>
      <c r="G8" s="10">
        <v>7</v>
      </c>
      <c r="H8" s="11">
        <v>80</v>
      </c>
      <c r="I8" s="11">
        <f>G8*15</f>
        <v>105</v>
      </c>
      <c r="J8" s="11">
        <v>30</v>
      </c>
      <c r="K8" s="11">
        <f>G8*H8+I8+J8</f>
        <v>695</v>
      </c>
      <c r="L8" s="10" t="s">
        <v>15</v>
      </c>
      <c r="Q8" s="5"/>
    </row>
    <row r="9" spans="1:17" s="3" customFormat="1">
      <c r="A9" s="9">
        <v>6</v>
      </c>
      <c r="B9" s="10" t="s">
        <v>22</v>
      </c>
      <c r="C9" s="10" t="s">
        <v>38</v>
      </c>
      <c r="D9" s="10" t="s">
        <v>39</v>
      </c>
      <c r="E9" s="16" t="s">
        <v>2</v>
      </c>
      <c r="F9" s="16" t="s">
        <v>40</v>
      </c>
      <c r="G9" s="10">
        <v>4</v>
      </c>
      <c r="H9" s="11">
        <v>150</v>
      </c>
      <c r="I9" s="11">
        <f>G9*15</f>
        <v>60</v>
      </c>
      <c r="J9" s="11">
        <v>30</v>
      </c>
      <c r="K9" s="11">
        <f>G9*H9+I9+J9</f>
        <v>690</v>
      </c>
      <c r="L9" s="10" t="s">
        <v>15</v>
      </c>
      <c r="Q9" s="5"/>
    </row>
    <row r="10" spans="1:17" s="3" customFormat="1">
      <c r="A10" s="9">
        <v>7</v>
      </c>
      <c r="B10" s="10" t="s">
        <v>41</v>
      </c>
      <c r="C10" s="10" t="s">
        <v>42</v>
      </c>
      <c r="D10" s="10" t="s">
        <v>43</v>
      </c>
      <c r="E10" s="16" t="s">
        <v>2</v>
      </c>
      <c r="F10" s="10" t="s">
        <v>34</v>
      </c>
      <c r="G10" s="10">
        <v>2</v>
      </c>
      <c r="H10" s="11">
        <v>150</v>
      </c>
      <c r="I10" s="11">
        <f>G10*15</f>
        <v>30</v>
      </c>
      <c r="J10" s="11">
        <v>30</v>
      </c>
      <c r="K10" s="11">
        <f>G10*H10+I10+J10</f>
        <v>360</v>
      </c>
      <c r="L10" s="10" t="s">
        <v>15</v>
      </c>
      <c r="Q10" s="5"/>
    </row>
    <row r="11" spans="1:17" s="3" customFormat="1">
      <c r="A11" s="9">
        <v>8</v>
      </c>
      <c r="B11" s="10" t="s">
        <v>44</v>
      </c>
      <c r="C11" s="10" t="s">
        <v>45</v>
      </c>
      <c r="D11" s="10" t="s">
        <v>46</v>
      </c>
      <c r="E11" s="16" t="s">
        <v>2</v>
      </c>
      <c r="F11" s="10" t="s">
        <v>47</v>
      </c>
      <c r="G11" s="10">
        <v>3</v>
      </c>
      <c r="H11" s="11">
        <v>80</v>
      </c>
      <c r="I11" s="11">
        <f>G11*15</f>
        <v>45</v>
      </c>
      <c r="J11" s="11">
        <v>30</v>
      </c>
      <c r="K11" s="11">
        <f>G11*H11+I11+J11</f>
        <v>315</v>
      </c>
      <c r="L11" s="10" t="s">
        <v>15</v>
      </c>
      <c r="Q11" s="5"/>
    </row>
    <row r="12" spans="1:17" s="3" customFormat="1">
      <c r="A12" s="9">
        <v>9</v>
      </c>
      <c r="B12" s="10" t="s">
        <v>44</v>
      </c>
      <c r="C12" s="10" t="s">
        <v>48</v>
      </c>
      <c r="D12" s="10" t="s">
        <v>49</v>
      </c>
      <c r="E12" s="16" t="s">
        <v>2</v>
      </c>
      <c r="F12" s="10" t="s">
        <v>50</v>
      </c>
      <c r="G12" s="10">
        <v>4</v>
      </c>
      <c r="H12" s="11">
        <v>60</v>
      </c>
      <c r="I12" s="11">
        <f>G12*15</f>
        <v>60</v>
      </c>
      <c r="J12" s="11">
        <v>30</v>
      </c>
      <c r="K12" s="11">
        <f>G12*H12+I12+J12</f>
        <v>330</v>
      </c>
      <c r="L12" s="10" t="s">
        <v>15</v>
      </c>
      <c r="Q12" s="5"/>
    </row>
    <row r="13" spans="1:17" s="3" customFormat="1">
      <c r="A13" s="9">
        <v>10</v>
      </c>
      <c r="B13" s="10" t="s">
        <v>51</v>
      </c>
      <c r="C13" s="10" t="s">
        <v>52</v>
      </c>
      <c r="D13" s="10" t="s">
        <v>53</v>
      </c>
      <c r="E13" s="16" t="s">
        <v>2</v>
      </c>
      <c r="F13" s="10" t="s">
        <v>25</v>
      </c>
      <c r="G13" s="10">
        <v>5</v>
      </c>
      <c r="H13" s="11">
        <v>50</v>
      </c>
      <c r="I13" s="11">
        <f>G13*15</f>
        <v>75</v>
      </c>
      <c r="J13" s="11">
        <v>30</v>
      </c>
      <c r="K13" s="11">
        <f>G13*H13+I13+J13</f>
        <v>355</v>
      </c>
      <c r="L13" s="10" t="s">
        <v>15</v>
      </c>
      <c r="Q13" s="5"/>
    </row>
    <row r="14" spans="1:17" s="3" customFormat="1">
      <c r="A14" s="9">
        <v>11</v>
      </c>
      <c r="B14" s="10" t="s">
        <v>54</v>
      </c>
      <c r="C14" s="10" t="s">
        <v>55</v>
      </c>
      <c r="D14" s="10" t="s">
        <v>56</v>
      </c>
      <c r="E14" s="16" t="s">
        <v>2</v>
      </c>
      <c r="F14" s="10" t="s">
        <v>57</v>
      </c>
      <c r="G14" s="10">
        <v>3</v>
      </c>
      <c r="H14" s="11">
        <v>80</v>
      </c>
      <c r="I14" s="11">
        <f>G14*15</f>
        <v>45</v>
      </c>
      <c r="J14" s="11">
        <v>30</v>
      </c>
      <c r="K14" s="11">
        <f>G14*H14+I14+J14</f>
        <v>315</v>
      </c>
      <c r="L14" s="10" t="s">
        <v>15</v>
      </c>
      <c r="Q14" s="5"/>
    </row>
    <row r="15" spans="1:17" s="3" customFormat="1">
      <c r="A15" s="9">
        <v>12</v>
      </c>
      <c r="B15" s="10" t="s">
        <v>58</v>
      </c>
      <c r="C15" s="10" t="s">
        <v>59</v>
      </c>
      <c r="D15" s="10" t="s">
        <v>60</v>
      </c>
      <c r="E15" s="16" t="s">
        <v>2</v>
      </c>
      <c r="F15" s="10" t="s">
        <v>18</v>
      </c>
      <c r="G15" s="10">
        <v>3</v>
      </c>
      <c r="H15" s="11">
        <f>VLOOKUP(F15,[1]Invoice!$F$4:$H$19,3,FALSE)</f>
        <v>60</v>
      </c>
      <c r="I15" s="11">
        <f>G15*15</f>
        <v>45</v>
      </c>
      <c r="J15" s="11">
        <v>30</v>
      </c>
      <c r="K15" s="11">
        <f>G15*H15+I15+J15</f>
        <v>255</v>
      </c>
      <c r="L15" s="10" t="s">
        <v>15</v>
      </c>
      <c r="Q15" s="5"/>
    </row>
    <row r="16" spans="1:17" s="3" customFormat="1">
      <c r="A16" s="9">
        <v>13</v>
      </c>
      <c r="B16" s="10" t="s">
        <v>58</v>
      </c>
      <c r="C16" s="10" t="s">
        <v>61</v>
      </c>
      <c r="D16" s="10" t="s">
        <v>62</v>
      </c>
      <c r="E16" s="16" t="s">
        <v>2</v>
      </c>
      <c r="F16" s="10" t="s">
        <v>25</v>
      </c>
      <c r="G16" s="10">
        <v>2</v>
      </c>
      <c r="H16" s="11">
        <v>50</v>
      </c>
      <c r="I16" s="11">
        <f>G16*15</f>
        <v>30</v>
      </c>
      <c r="J16" s="11">
        <v>30</v>
      </c>
      <c r="K16" s="11">
        <f>G16*H16+I16+J16</f>
        <v>160</v>
      </c>
      <c r="L16" s="10" t="s">
        <v>15</v>
      </c>
      <c r="Q16" s="5"/>
    </row>
    <row r="17" spans="1:17" s="3" customFormat="1">
      <c r="A17" s="9">
        <v>14</v>
      </c>
      <c r="B17" s="10" t="s">
        <v>63</v>
      </c>
      <c r="C17" s="10" t="s">
        <v>64</v>
      </c>
      <c r="D17" s="10" t="s">
        <v>65</v>
      </c>
      <c r="E17" s="16" t="s">
        <v>2</v>
      </c>
      <c r="F17" s="10" t="s">
        <v>34</v>
      </c>
      <c r="G17" s="10">
        <v>7</v>
      </c>
      <c r="H17" s="11">
        <v>150</v>
      </c>
      <c r="I17" s="11">
        <f>G17*15</f>
        <v>105</v>
      </c>
      <c r="J17" s="11">
        <v>30</v>
      </c>
      <c r="K17" s="11">
        <f>G17*H17+I17+J17</f>
        <v>1185</v>
      </c>
      <c r="L17" s="10" t="s">
        <v>15</v>
      </c>
      <c r="Q17" s="5"/>
    </row>
    <row r="18" spans="1:17" s="3" customFormat="1">
      <c r="A18" s="9">
        <v>15</v>
      </c>
      <c r="B18" s="10" t="s">
        <v>66</v>
      </c>
      <c r="C18" s="10" t="s">
        <v>67</v>
      </c>
      <c r="D18" s="10" t="s">
        <v>68</v>
      </c>
      <c r="E18" s="16" t="s">
        <v>2</v>
      </c>
      <c r="F18" s="16" t="s">
        <v>69</v>
      </c>
      <c r="G18" s="10">
        <v>6</v>
      </c>
      <c r="H18" s="11">
        <v>60</v>
      </c>
      <c r="I18" s="11">
        <f>G18*15</f>
        <v>90</v>
      </c>
      <c r="J18" s="11">
        <v>30</v>
      </c>
      <c r="K18" s="11">
        <f>G18*H18+I18+J18</f>
        <v>480</v>
      </c>
      <c r="L18" s="10" t="s">
        <v>15</v>
      </c>
      <c r="Q18" s="5"/>
    </row>
    <row r="19" spans="1:17" s="3" customFormat="1">
      <c r="A19" s="9">
        <v>16</v>
      </c>
      <c r="B19" s="10" t="s">
        <v>66</v>
      </c>
      <c r="C19" s="10" t="s">
        <v>70</v>
      </c>
      <c r="D19" s="10" t="s">
        <v>71</v>
      </c>
      <c r="E19" s="16" t="s">
        <v>2</v>
      </c>
      <c r="F19" s="16" t="s">
        <v>19</v>
      </c>
      <c r="G19" s="10">
        <v>13</v>
      </c>
      <c r="H19" s="11">
        <f>VLOOKUP(F19,[1]Invoice!$F$4:$H$19,3,FALSE)</f>
        <v>80</v>
      </c>
      <c r="I19" s="11">
        <f>G19*15</f>
        <v>195</v>
      </c>
      <c r="J19" s="11">
        <v>30</v>
      </c>
      <c r="K19" s="11">
        <f>G19*H19+I19+J19</f>
        <v>1265</v>
      </c>
      <c r="L19" s="10" t="s">
        <v>15</v>
      </c>
      <c r="Q19" s="5"/>
    </row>
    <row r="20" spans="1:17" s="3" customFormat="1">
      <c r="A20" s="9">
        <v>17</v>
      </c>
      <c r="B20" s="10" t="s">
        <v>72</v>
      </c>
      <c r="C20" s="10" t="s">
        <v>73</v>
      </c>
      <c r="D20" s="10" t="s">
        <v>74</v>
      </c>
      <c r="E20" s="16" t="s">
        <v>2</v>
      </c>
      <c r="F20" s="10" t="s">
        <v>75</v>
      </c>
      <c r="G20" s="10">
        <v>3</v>
      </c>
      <c r="H20" s="11">
        <v>60</v>
      </c>
      <c r="I20" s="11">
        <f>G20*15</f>
        <v>45</v>
      </c>
      <c r="J20" s="11">
        <v>30</v>
      </c>
      <c r="K20" s="11">
        <f>G20*H20+I20+J20</f>
        <v>255</v>
      </c>
      <c r="L20" s="10" t="s">
        <v>15</v>
      </c>
      <c r="Q20" s="5"/>
    </row>
    <row r="21" spans="1:17" s="3" customFormat="1">
      <c r="A21" s="9">
        <v>18</v>
      </c>
      <c r="B21" s="10" t="s">
        <v>72</v>
      </c>
      <c r="C21" s="10" t="s">
        <v>76</v>
      </c>
      <c r="D21" s="10" t="s">
        <v>77</v>
      </c>
      <c r="E21" s="16" t="s">
        <v>2</v>
      </c>
      <c r="F21" s="10" t="s">
        <v>78</v>
      </c>
      <c r="G21" s="10">
        <v>3</v>
      </c>
      <c r="H21" s="11">
        <v>60</v>
      </c>
      <c r="I21" s="11">
        <f>G21*15</f>
        <v>45</v>
      </c>
      <c r="J21" s="11">
        <v>30</v>
      </c>
      <c r="K21" s="11">
        <f>G21*H21+I21+J21</f>
        <v>255</v>
      </c>
      <c r="L21" s="10" t="s">
        <v>15</v>
      </c>
      <c r="Q21" s="5"/>
    </row>
    <row r="22" spans="1:17" s="3" customFormat="1">
      <c r="A22" s="9">
        <v>19</v>
      </c>
      <c r="B22" s="10" t="s">
        <v>79</v>
      </c>
      <c r="C22" s="10" t="s">
        <v>80</v>
      </c>
      <c r="D22" s="10" t="s">
        <v>81</v>
      </c>
      <c r="E22" s="16" t="s">
        <v>2</v>
      </c>
      <c r="F22" s="10" t="s">
        <v>82</v>
      </c>
      <c r="G22" s="10">
        <v>3</v>
      </c>
      <c r="H22" s="11">
        <v>80</v>
      </c>
      <c r="I22" s="11">
        <f>G22*15</f>
        <v>45</v>
      </c>
      <c r="J22" s="11">
        <v>30</v>
      </c>
      <c r="K22" s="11">
        <f>G22*H22+I22+J22</f>
        <v>315</v>
      </c>
      <c r="L22" s="10" t="s">
        <v>15</v>
      </c>
      <c r="Q22" s="5"/>
    </row>
    <row r="23" spans="1:17" s="3" customFormat="1">
      <c r="A23" s="9">
        <v>20</v>
      </c>
      <c r="B23" s="10" t="s">
        <v>79</v>
      </c>
      <c r="C23" s="10" t="s">
        <v>83</v>
      </c>
      <c r="D23" s="10" t="s">
        <v>84</v>
      </c>
      <c r="E23" s="16" t="s">
        <v>2</v>
      </c>
      <c r="F23" s="16" t="s">
        <v>20</v>
      </c>
      <c r="G23" s="10">
        <v>8</v>
      </c>
      <c r="H23" s="11">
        <f>VLOOKUP(F23,[1]Invoice!$F$4:$H$19,3,FALSE)</f>
        <v>80</v>
      </c>
      <c r="I23" s="11">
        <f>G23*15</f>
        <v>120</v>
      </c>
      <c r="J23" s="11">
        <v>30</v>
      </c>
      <c r="K23" s="11">
        <f>G23*H23+I23+J23</f>
        <v>790</v>
      </c>
      <c r="L23" s="10" t="s">
        <v>15</v>
      </c>
      <c r="Q23" s="5"/>
    </row>
    <row r="24" spans="1:17" s="3" customFormat="1">
      <c r="A24" s="9">
        <v>21</v>
      </c>
      <c r="B24" s="10" t="s">
        <v>79</v>
      </c>
      <c r="C24" s="10" t="s">
        <v>85</v>
      </c>
      <c r="D24" s="10" t="s">
        <v>86</v>
      </c>
      <c r="E24" s="16" t="s">
        <v>2</v>
      </c>
      <c r="F24" s="10" t="s">
        <v>87</v>
      </c>
      <c r="G24" s="10">
        <v>2</v>
      </c>
      <c r="H24" s="11">
        <v>150</v>
      </c>
      <c r="I24" s="11">
        <f>G24*15</f>
        <v>30</v>
      </c>
      <c r="J24" s="11">
        <v>30</v>
      </c>
      <c r="K24" s="11">
        <f>G24*H24+I24+J24</f>
        <v>360</v>
      </c>
      <c r="L24" s="10" t="s">
        <v>15</v>
      </c>
      <c r="Q24" s="5"/>
    </row>
    <row r="25" spans="1:17" s="36" customFormat="1">
      <c r="A25" s="31" t="s">
        <v>88</v>
      </c>
      <c r="B25" s="32"/>
      <c r="C25" s="32"/>
      <c r="D25" s="32"/>
      <c r="E25" s="32"/>
      <c r="F25" s="32"/>
      <c r="G25" s="32"/>
      <c r="H25" s="32"/>
      <c r="I25" s="32"/>
      <c r="J25" s="33"/>
      <c r="K25" s="34">
        <f>SUM(K4:K24)</f>
        <v>11840</v>
      </c>
      <c r="L25" s="35"/>
      <c r="Q25" s="37"/>
    </row>
    <row r="26" spans="1:17" s="3" customFormat="1">
      <c r="A26" s="12"/>
      <c r="B26" s="13"/>
      <c r="C26" s="13"/>
      <c r="D26" s="13"/>
      <c r="E26" s="13"/>
      <c r="F26" s="13"/>
      <c r="G26" s="8">
        <f>SUM(G4:G24)</f>
        <v>110</v>
      </c>
      <c r="H26" s="14"/>
      <c r="I26" s="14"/>
      <c r="J26" s="14"/>
      <c r="K26" s="14"/>
      <c r="L26" s="13"/>
      <c r="Q26" s="5"/>
    </row>
    <row r="27" spans="1:17" s="3" customFormat="1" ht="30" customHeight="1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  <c r="L27" s="7"/>
    </row>
    <row r="28" spans="1:17" s="3" customFormat="1" ht="30" customHeight="1">
      <c r="A28" s="20" t="s">
        <v>1</v>
      </c>
      <c r="B28" s="20"/>
      <c r="C28" s="20"/>
      <c r="D28" s="20"/>
      <c r="E28" s="20"/>
      <c r="F28" s="20"/>
      <c r="G28" s="20"/>
      <c r="H28" s="21"/>
      <c r="I28" s="21"/>
      <c r="J28" s="21"/>
      <c r="K28" s="21"/>
      <c r="L28" s="7"/>
    </row>
  </sheetData>
  <sortState ref="B4:L19">
    <sortCondition ref="B4:B19"/>
    <sortCondition ref="C4:C19"/>
  </sortState>
  <mergeCells count="7">
    <mergeCell ref="A27:K27"/>
    <mergeCell ref="A28:K28"/>
    <mergeCell ref="A1:G1"/>
    <mergeCell ref="A2:G2"/>
    <mergeCell ref="H1:K1"/>
    <mergeCell ref="H2:K2"/>
    <mergeCell ref="A25:J25"/>
  </mergeCells>
  <conditionalFormatting sqref="C42:C1048576 C3:C26 C28:C35">
    <cfRule type="duplicateValues" dxfId="1" priority="2"/>
  </conditionalFormatting>
  <conditionalFormatting sqref="C3:C26">
    <cfRule type="duplicateValues" dxfId="0" priority="19"/>
  </conditionalFormatting>
  <pageMargins left="0.23622047244094491" right="0.19685039370078741" top="0.74803149606299213" bottom="0.74803149606299213" header="0.31496062992125984" footer="0.31496062992125984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2025-03-14T09:53:19Z</cp:lastPrinted>
  <dcterms:created xsi:type="dcterms:W3CDTF">2024-09-13T08:19:46Z</dcterms:created>
  <dcterms:modified xsi:type="dcterms:W3CDTF">2025-03-14T09:53:19Z</dcterms:modified>
</cp:coreProperties>
</file>