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33" i="1" l="1"/>
  <c r="G36" i="1" l="1"/>
  <c r="H6" i="1"/>
  <c r="J6" i="1" s="1"/>
  <c r="H7" i="1"/>
  <c r="J7" i="1" s="1"/>
  <c r="H14" i="1"/>
  <c r="J14" i="1" s="1"/>
  <c r="H16" i="1"/>
  <c r="J16" i="1" s="1"/>
  <c r="H17" i="1"/>
  <c r="J17" i="1" s="1"/>
  <c r="H18" i="1"/>
  <c r="J18" i="1" s="1"/>
  <c r="H22" i="1"/>
  <c r="J22" i="1" s="1"/>
  <c r="H23" i="1"/>
  <c r="J23" i="1" s="1"/>
  <c r="H24" i="1"/>
  <c r="J24" i="1" s="1"/>
  <c r="H27" i="1"/>
  <c r="J27" i="1" s="1"/>
  <c r="H30" i="1"/>
  <c r="J30" i="1" s="1"/>
  <c r="H32" i="1"/>
  <c r="J32" i="1" s="1"/>
  <c r="H5" i="1"/>
  <c r="J5" i="1" s="1"/>
  <c r="H9" i="1"/>
  <c r="J9" i="1" s="1"/>
  <c r="H8" i="1"/>
  <c r="J8" i="1" s="1"/>
  <c r="H10" i="1"/>
  <c r="J10" i="1" s="1"/>
  <c r="H11" i="1"/>
  <c r="J11" i="1" s="1"/>
  <c r="H12" i="1"/>
  <c r="J12" i="1" s="1"/>
  <c r="H13" i="1"/>
  <c r="J13" i="1" s="1"/>
  <c r="H15" i="1"/>
  <c r="J15" i="1" s="1"/>
  <c r="H19" i="1"/>
  <c r="J19" i="1" s="1"/>
  <c r="H20" i="1"/>
  <c r="J20" i="1" s="1"/>
  <c r="H21" i="1"/>
  <c r="J21" i="1" s="1"/>
  <c r="H25" i="1"/>
  <c r="J25" i="1" s="1"/>
  <c r="H26" i="1"/>
  <c r="J26" i="1" s="1"/>
  <c r="H28" i="1"/>
  <c r="J28" i="1" s="1"/>
  <c r="H29" i="1"/>
  <c r="J29" i="1" s="1"/>
  <c r="H31" i="1"/>
  <c r="J31" i="1" s="1"/>
  <c r="H4" i="1"/>
  <c r="J4" i="1" s="1"/>
</calcChain>
</file>

<file path=xl/sharedStrings.xml><?xml version="1.0" encoding="utf-8"?>
<sst xmlns="http://schemas.openxmlformats.org/spreadsheetml/2006/main" count="161" uniqueCount="101">
  <si>
    <t>INVOICE
PRAGATI LOGISTICS,SAMANTA SAHI KHUNTIA LANE,8984191006
GST No:21AGHPB9356M1Z9</t>
  </si>
  <si>
    <t>28/3/2024</t>
  </si>
  <si>
    <t>5864</t>
  </si>
  <si>
    <t>30/3/2024</t>
  </si>
  <si>
    <t>5899</t>
  </si>
  <si>
    <t>29/3/2024</t>
  </si>
  <si>
    <t>5861</t>
  </si>
  <si>
    <t>22/3/2024</t>
  </si>
  <si>
    <t>15822</t>
  </si>
  <si>
    <t>23/3/2024</t>
  </si>
  <si>
    <t>15826</t>
  </si>
  <si>
    <t>15823</t>
  </si>
  <si>
    <t>02/3/2024</t>
  </si>
  <si>
    <t>5713</t>
  </si>
  <si>
    <t>21/3/2024</t>
  </si>
  <si>
    <t>15810</t>
  </si>
  <si>
    <t>15183</t>
  </si>
  <si>
    <t>20/3/2024</t>
  </si>
  <si>
    <t>5802</t>
  </si>
  <si>
    <t>19/3/2024</t>
  </si>
  <si>
    <t>15794</t>
  </si>
  <si>
    <t>5773</t>
  </si>
  <si>
    <t>12/3/2024</t>
  </si>
  <si>
    <t>15741</t>
  </si>
  <si>
    <t>09/3/2024</t>
  </si>
  <si>
    <t>5729</t>
  </si>
  <si>
    <t>05/3/2024</t>
  </si>
  <si>
    <t>5715</t>
  </si>
  <si>
    <t>15705</t>
  </si>
  <si>
    <t>15833</t>
  </si>
  <si>
    <t>15862</t>
  </si>
  <si>
    <t>15851</t>
  </si>
  <si>
    <t>15853</t>
  </si>
  <si>
    <t>15808</t>
  </si>
  <si>
    <t>15821</t>
  </si>
  <si>
    <t>15/3/2024</t>
  </si>
  <si>
    <t>15765</t>
  </si>
  <si>
    <t>27/3/2024</t>
  </si>
  <si>
    <t>15840</t>
  </si>
  <si>
    <t>15767</t>
  </si>
  <si>
    <t>15761</t>
  </si>
  <si>
    <t>11/3/2024</t>
  </si>
  <si>
    <t>15742</t>
  </si>
  <si>
    <t>18/3/2024</t>
  </si>
  <si>
    <t>15789</t>
  </si>
  <si>
    <t>15814</t>
  </si>
  <si>
    <t>Thanking you for your business.
PRAGATI LOGISTICS</t>
  </si>
  <si>
    <t>SL</t>
  </si>
  <si>
    <t>DATE</t>
  </si>
  <si>
    <t>LR NO</t>
  </si>
  <si>
    <t>FROM</t>
  </si>
  <si>
    <t>DESTINATION</t>
  </si>
  <si>
    <t xml:space="preserve">INV NO </t>
  </si>
  <si>
    <t>CASE</t>
  </si>
  <si>
    <t>RATE</t>
  </si>
  <si>
    <t>LR CH</t>
  </si>
  <si>
    <t>AMOUNT</t>
  </si>
  <si>
    <t>Kindly, verify &amp; confirm within 7 days, else GST will be filed by 20th APRIL, 2024. 
GST to be paid by Consignor under Reverse Charge Mechanism(RCM) as per GST.</t>
  </si>
  <si>
    <t>JATNI</t>
  </si>
  <si>
    <t>JAGATSINGHPUR</t>
  </si>
  <si>
    <t>KENDRAPARA</t>
  </si>
  <si>
    <t>DHENKANAL</t>
  </si>
  <si>
    <t>PURI</t>
  </si>
  <si>
    <t>ANGUL</t>
  </si>
  <si>
    <t>BALASORE</t>
  </si>
  <si>
    <t>BHADRAK</t>
  </si>
  <si>
    <t>KEONJHAR</t>
  </si>
  <si>
    <t>RAIRANGPUR</t>
  </si>
  <si>
    <t>(RUPEES SIXTEEN THOUSAND THREE HUNDRED NINTY ONE ONLY)</t>
  </si>
  <si>
    <t>PL/DO/25002</t>
  </si>
  <si>
    <t>PL/DO/24662</t>
  </si>
  <si>
    <t>PL/DO/25413</t>
  </si>
  <si>
    <t>PL/DO/26017</t>
  </si>
  <si>
    <t>PL/DO/26158</t>
  </si>
  <si>
    <t>PL/DO/26203</t>
  </si>
  <si>
    <t>PL/DO/26204</t>
  </si>
  <si>
    <t>PL/DO/26327</t>
  </si>
  <si>
    <t>PL/DO/26328</t>
  </si>
  <si>
    <t>PL/DO/26330</t>
  </si>
  <si>
    <t>PL/DO/26668</t>
  </si>
  <si>
    <t>PL/DO/26698</t>
  </si>
  <si>
    <t>PL/DO/26848</t>
  </si>
  <si>
    <t>PL/MA/21017</t>
  </si>
  <si>
    <t>PL/MA/21559</t>
  </si>
  <si>
    <t>PL/MA/21588</t>
  </si>
  <si>
    <t>PL/MA/21804</t>
  </si>
  <si>
    <t>PL/MA/21811</t>
  </si>
  <si>
    <t>PL/MA/21812</t>
  </si>
  <si>
    <t>PL/MA/21924</t>
  </si>
  <si>
    <t>PL/MA/21974</t>
  </si>
  <si>
    <t>PL/MA/22089</t>
  </si>
  <si>
    <t>PL/MA/22090</t>
  </si>
  <si>
    <t>PL/MA/22111</t>
  </si>
  <si>
    <t>PL/MA/22224</t>
  </si>
  <si>
    <t>PL/MA/22372</t>
  </si>
  <si>
    <t>PL/MA/22420</t>
  </si>
  <si>
    <t>PL/MA/22421</t>
  </si>
  <si>
    <t>PL/MA/22465</t>
  </si>
  <si>
    <t>CTC</t>
  </si>
  <si>
    <t xml:space="preserve">Bill Date: 31/03/2024
Bill NO : 43209
Total Amount: 16391.00
</t>
  </si>
  <si>
    <t xml:space="preserve">
To,
M/s KOKUYO CAMLIN LIMITED
Address:SECTOR -11 Plot No 11-3-C/1358  CDA, CUTTACK -P,S , BIDANASAI 753014 ODISHA,9437769733
GST No: 21AAACC1647E1ZD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</si>
</sst>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676275</xdr:colOff>
      <xdr:row>0</xdr:row>
      <xdr:rowOff>1104900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84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N2" sqref="N2"/>
    </sheetView>
  </sheetViews>
  <sheetFormatPr defaultRowHeight="15"/>
  <cols>
    <col min="1" max="1" width="4.7109375" style="1" customWidth="1"/>
    <col min="2" max="2" width="11.28515625" style="1" customWidth="1"/>
    <col min="3" max="3" width="13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7" style="1" customWidth="1"/>
    <col min="8" max="8" width="7.28515625" style="2" customWidth="1"/>
    <col min="9" max="9" width="8.285156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6"/>
    </row>
    <row r="2" spans="1:10" ht="95.25" customHeight="1">
      <c r="A2" s="11" t="s">
        <v>100</v>
      </c>
      <c r="B2" s="12"/>
      <c r="C2" s="12"/>
      <c r="D2" s="12"/>
      <c r="E2" s="13"/>
      <c r="F2" s="14" t="s">
        <v>99</v>
      </c>
      <c r="G2" s="15"/>
      <c r="H2" s="15"/>
      <c r="I2" s="15"/>
      <c r="J2" s="16"/>
    </row>
    <row r="3" spans="1:10" s="20" customFormat="1">
      <c r="A3" s="18" t="s">
        <v>47</v>
      </c>
      <c r="B3" s="18" t="s">
        <v>48</v>
      </c>
      <c r="C3" s="18" t="s">
        <v>49</v>
      </c>
      <c r="D3" s="18" t="s">
        <v>50</v>
      </c>
      <c r="E3" s="18" t="s">
        <v>51</v>
      </c>
      <c r="F3" s="18" t="s">
        <v>52</v>
      </c>
      <c r="G3" s="18" t="s">
        <v>53</v>
      </c>
      <c r="H3" s="19" t="s">
        <v>54</v>
      </c>
      <c r="I3" s="19" t="s">
        <v>55</v>
      </c>
      <c r="J3" s="19" t="s">
        <v>56</v>
      </c>
    </row>
    <row r="4" spans="1:10">
      <c r="A4" s="21">
        <v>1</v>
      </c>
      <c r="B4" s="6" t="s">
        <v>12</v>
      </c>
      <c r="C4" s="6" t="s">
        <v>70</v>
      </c>
      <c r="D4" s="17" t="s">
        <v>98</v>
      </c>
      <c r="E4" s="6" t="s">
        <v>58</v>
      </c>
      <c r="F4" s="6" t="s">
        <v>13</v>
      </c>
      <c r="G4" s="6">
        <v>10</v>
      </c>
      <c r="H4" s="5">
        <f>VLOOKUP(E4,[1]MEGHA!$C$5:$D$165,2,)</f>
        <v>30</v>
      </c>
      <c r="I4" s="5">
        <v>20</v>
      </c>
      <c r="J4" s="5">
        <f>G4*H4+I4</f>
        <v>320</v>
      </c>
    </row>
    <row r="5" spans="1:10">
      <c r="A5" s="21">
        <v>2</v>
      </c>
      <c r="B5" s="6" t="s">
        <v>12</v>
      </c>
      <c r="C5" s="6" t="s">
        <v>82</v>
      </c>
      <c r="D5" s="17" t="s">
        <v>98</v>
      </c>
      <c r="E5" s="6" t="s">
        <v>63</v>
      </c>
      <c r="F5" s="6" t="s">
        <v>28</v>
      </c>
      <c r="G5" s="6">
        <v>13</v>
      </c>
      <c r="H5" s="5">
        <f>VLOOKUP(E5,[1]MEGHA!$C$5:$D$165,2,)</f>
        <v>36</v>
      </c>
      <c r="I5" s="5">
        <v>20</v>
      </c>
      <c r="J5" s="5">
        <f>G5*H5+I5</f>
        <v>488</v>
      </c>
    </row>
    <row r="6" spans="1:10">
      <c r="A6" s="21">
        <v>3</v>
      </c>
      <c r="B6" s="6" t="s">
        <v>26</v>
      </c>
      <c r="C6" s="6" t="s">
        <v>69</v>
      </c>
      <c r="D6" s="17" t="s">
        <v>98</v>
      </c>
      <c r="E6" s="6" t="s">
        <v>58</v>
      </c>
      <c r="F6" s="6" t="s">
        <v>27</v>
      </c>
      <c r="G6" s="6">
        <v>23</v>
      </c>
      <c r="H6" s="5">
        <f>VLOOKUP(E6,[1]MEGHA!$C$5:$D$165,2,)</f>
        <v>30</v>
      </c>
      <c r="I6" s="5">
        <v>20</v>
      </c>
      <c r="J6" s="5">
        <f>G6*H6+I6</f>
        <v>710</v>
      </c>
    </row>
    <row r="7" spans="1:10">
      <c r="A7" s="21">
        <v>4</v>
      </c>
      <c r="B7" s="6" t="s">
        <v>24</v>
      </c>
      <c r="C7" s="6" t="s">
        <v>71</v>
      </c>
      <c r="D7" s="17" t="s">
        <v>98</v>
      </c>
      <c r="E7" s="6" t="s">
        <v>59</v>
      </c>
      <c r="F7" s="6" t="s">
        <v>25</v>
      </c>
      <c r="G7" s="6">
        <v>6</v>
      </c>
      <c r="H7" s="5">
        <f>VLOOKUP(E7,[1]MEGHA!$C$5:$D$165,2,)</f>
        <v>30</v>
      </c>
      <c r="I7" s="5">
        <v>20</v>
      </c>
      <c r="J7" s="5">
        <f>G7*H7+I7</f>
        <v>200</v>
      </c>
    </row>
    <row r="8" spans="1:10">
      <c r="A8" s="21">
        <v>5</v>
      </c>
      <c r="B8" s="6" t="s">
        <v>41</v>
      </c>
      <c r="C8" s="6" t="s">
        <v>84</v>
      </c>
      <c r="D8" s="17" t="s">
        <v>98</v>
      </c>
      <c r="E8" s="6" t="s">
        <v>65</v>
      </c>
      <c r="F8" s="6" t="s">
        <v>42</v>
      </c>
      <c r="G8" s="6">
        <v>10</v>
      </c>
      <c r="H8" s="5">
        <f>VLOOKUP(E8,[1]MEGHA!$C$5:$D$165,2,)</f>
        <v>33.6</v>
      </c>
      <c r="I8" s="5">
        <v>20</v>
      </c>
      <c r="J8" s="5">
        <f>G8*H8+I8</f>
        <v>356</v>
      </c>
    </row>
    <row r="9" spans="1:10">
      <c r="A9" s="21">
        <v>6</v>
      </c>
      <c r="B9" s="6" t="s">
        <v>22</v>
      </c>
      <c r="C9" s="6" t="s">
        <v>83</v>
      </c>
      <c r="D9" s="17" t="s">
        <v>98</v>
      </c>
      <c r="E9" s="6" t="s">
        <v>64</v>
      </c>
      <c r="F9" s="6" t="s">
        <v>23</v>
      </c>
      <c r="G9" s="6">
        <v>10</v>
      </c>
      <c r="H9" s="5">
        <f>VLOOKUP(E9,[1]MEGHA!$C$5:$D$165,2,)</f>
        <v>38.4</v>
      </c>
      <c r="I9" s="5">
        <v>20</v>
      </c>
      <c r="J9" s="5">
        <f>G9*H9+I9</f>
        <v>404</v>
      </c>
    </row>
    <row r="10" spans="1:10">
      <c r="A10" s="21">
        <v>7</v>
      </c>
      <c r="B10" s="6" t="s">
        <v>35</v>
      </c>
      <c r="C10" s="6" t="s">
        <v>85</v>
      </c>
      <c r="D10" s="17" t="s">
        <v>98</v>
      </c>
      <c r="E10" s="6" t="s">
        <v>64</v>
      </c>
      <c r="F10" s="6" t="s">
        <v>40</v>
      </c>
      <c r="G10" s="6">
        <v>10</v>
      </c>
      <c r="H10" s="5">
        <f>VLOOKUP(E10,[1]MEGHA!$C$5:$D$165,2,)</f>
        <v>38.4</v>
      </c>
      <c r="I10" s="5">
        <v>20</v>
      </c>
      <c r="J10" s="5">
        <f>G10*H10+I10</f>
        <v>404</v>
      </c>
    </row>
    <row r="11" spans="1:10">
      <c r="A11" s="21">
        <v>8</v>
      </c>
      <c r="B11" s="6" t="s">
        <v>35</v>
      </c>
      <c r="C11" s="6" t="s">
        <v>86</v>
      </c>
      <c r="D11" s="17" t="s">
        <v>98</v>
      </c>
      <c r="E11" s="6" t="s">
        <v>66</v>
      </c>
      <c r="F11" s="6" t="s">
        <v>36</v>
      </c>
      <c r="G11" s="6">
        <v>6</v>
      </c>
      <c r="H11" s="5">
        <f>VLOOKUP(E11,[1]MEGHA!$C$5:$D$165,2,)</f>
        <v>43.2</v>
      </c>
      <c r="I11" s="5">
        <v>20</v>
      </c>
      <c r="J11" s="5">
        <f>G11*H11+I11</f>
        <v>279.20000000000005</v>
      </c>
    </row>
    <row r="12" spans="1:10">
      <c r="A12" s="21">
        <v>9</v>
      </c>
      <c r="B12" s="6" t="s">
        <v>35</v>
      </c>
      <c r="C12" s="6" t="s">
        <v>87</v>
      </c>
      <c r="D12" s="17" t="s">
        <v>98</v>
      </c>
      <c r="E12" s="6" t="s">
        <v>63</v>
      </c>
      <c r="F12" s="6" t="s">
        <v>39</v>
      </c>
      <c r="G12" s="6">
        <v>65</v>
      </c>
      <c r="H12" s="5">
        <f>VLOOKUP(E12,[1]MEGHA!$C$5:$D$165,2,)</f>
        <v>36</v>
      </c>
      <c r="I12" s="5">
        <v>20</v>
      </c>
      <c r="J12" s="5">
        <f>G12*H12+I12</f>
        <v>2360</v>
      </c>
    </row>
    <row r="13" spans="1:10">
      <c r="A13" s="21">
        <v>10</v>
      </c>
      <c r="B13" s="6" t="s">
        <v>43</v>
      </c>
      <c r="C13" s="6" t="s">
        <v>88</v>
      </c>
      <c r="D13" s="17" t="s">
        <v>98</v>
      </c>
      <c r="E13" s="6" t="s">
        <v>65</v>
      </c>
      <c r="F13" s="6" t="s">
        <v>44</v>
      </c>
      <c r="G13" s="6">
        <v>7</v>
      </c>
      <c r="H13" s="5">
        <f>VLOOKUP(E13,[1]MEGHA!$C$5:$D$165,2,)</f>
        <v>33.6</v>
      </c>
      <c r="I13" s="5">
        <v>20</v>
      </c>
      <c r="J13" s="5">
        <f>G13*H13+I13</f>
        <v>255.20000000000002</v>
      </c>
    </row>
    <row r="14" spans="1:10">
      <c r="A14" s="21">
        <v>11</v>
      </c>
      <c r="B14" s="6" t="s">
        <v>19</v>
      </c>
      <c r="C14" s="6" t="s">
        <v>72</v>
      </c>
      <c r="D14" s="17" t="s">
        <v>98</v>
      </c>
      <c r="E14" s="6" t="s">
        <v>60</v>
      </c>
      <c r="F14" s="6" t="s">
        <v>21</v>
      </c>
      <c r="G14" s="6">
        <v>3</v>
      </c>
      <c r="H14" s="5">
        <f>VLOOKUP(E14,[1]MEGHA!$C$5:$D$165,2,)</f>
        <v>30</v>
      </c>
      <c r="I14" s="5">
        <v>20</v>
      </c>
      <c r="J14" s="5">
        <f>G14*H14+I14</f>
        <v>110</v>
      </c>
    </row>
    <row r="15" spans="1:10">
      <c r="A15" s="21">
        <v>12</v>
      </c>
      <c r="B15" s="6" t="s">
        <v>19</v>
      </c>
      <c r="C15" s="6" t="s">
        <v>89</v>
      </c>
      <c r="D15" s="17" t="s">
        <v>98</v>
      </c>
      <c r="E15" s="6" t="s">
        <v>64</v>
      </c>
      <c r="F15" s="6" t="s">
        <v>20</v>
      </c>
      <c r="G15" s="6">
        <v>18</v>
      </c>
      <c r="H15" s="5">
        <f>VLOOKUP(E15,[1]MEGHA!$C$5:$D$165,2,)</f>
        <v>38.4</v>
      </c>
      <c r="I15" s="5">
        <v>20</v>
      </c>
      <c r="J15" s="5">
        <f>G15*H15+I15</f>
        <v>711.19999999999993</v>
      </c>
    </row>
    <row r="16" spans="1:10">
      <c r="A16" s="21">
        <v>13</v>
      </c>
      <c r="B16" s="6" t="s">
        <v>17</v>
      </c>
      <c r="C16" s="6" t="s">
        <v>73</v>
      </c>
      <c r="D16" s="17" t="s">
        <v>98</v>
      </c>
      <c r="E16" s="6" t="s">
        <v>59</v>
      </c>
      <c r="F16" s="6" t="s">
        <v>18</v>
      </c>
      <c r="G16" s="6">
        <v>20</v>
      </c>
      <c r="H16" s="5">
        <f>VLOOKUP(E16,[1]MEGHA!$C$5:$D$165,2,)</f>
        <v>30</v>
      </c>
      <c r="I16" s="5">
        <v>20</v>
      </c>
      <c r="J16" s="5">
        <f>G16*H16+I16</f>
        <v>620</v>
      </c>
    </row>
    <row r="17" spans="1:10">
      <c r="A17" s="21">
        <v>14</v>
      </c>
      <c r="B17" s="6" t="s">
        <v>14</v>
      </c>
      <c r="C17" s="6" t="s">
        <v>74</v>
      </c>
      <c r="D17" s="17" t="s">
        <v>98</v>
      </c>
      <c r="E17" s="6" t="s">
        <v>58</v>
      </c>
      <c r="F17" s="6" t="s">
        <v>16</v>
      </c>
      <c r="G17" s="6">
        <v>19</v>
      </c>
      <c r="H17" s="5">
        <f>VLOOKUP(E17,[1]MEGHA!$C$5:$D$165,2,)</f>
        <v>30</v>
      </c>
      <c r="I17" s="5">
        <v>20</v>
      </c>
      <c r="J17" s="5">
        <f>G17*H17+I17</f>
        <v>590</v>
      </c>
    </row>
    <row r="18" spans="1:10">
      <c r="A18" s="21">
        <v>15</v>
      </c>
      <c r="B18" s="6" t="s">
        <v>14</v>
      </c>
      <c r="C18" s="6" t="s">
        <v>75</v>
      </c>
      <c r="D18" s="17" t="s">
        <v>98</v>
      </c>
      <c r="E18" s="6" t="s">
        <v>61</v>
      </c>
      <c r="F18" s="6" t="s">
        <v>15</v>
      </c>
      <c r="G18" s="6">
        <v>5</v>
      </c>
      <c r="H18" s="5">
        <f>VLOOKUP(E18,[1]MEGHA!$C$5:$D$165,2,)</f>
        <v>30</v>
      </c>
      <c r="I18" s="5">
        <v>20</v>
      </c>
      <c r="J18" s="5">
        <f>G18*H18+I18</f>
        <v>170</v>
      </c>
    </row>
    <row r="19" spans="1:10">
      <c r="A19" s="21">
        <v>16</v>
      </c>
      <c r="B19" s="6" t="s">
        <v>14</v>
      </c>
      <c r="C19" s="6" t="s">
        <v>90</v>
      </c>
      <c r="D19" s="17" t="s">
        <v>98</v>
      </c>
      <c r="E19" s="6" t="s">
        <v>65</v>
      </c>
      <c r="F19" s="6" t="s">
        <v>45</v>
      </c>
      <c r="G19" s="6">
        <v>8</v>
      </c>
      <c r="H19" s="5">
        <f>VLOOKUP(E19,[1]MEGHA!$C$5:$D$165,2,)</f>
        <v>33.6</v>
      </c>
      <c r="I19" s="5">
        <v>20</v>
      </c>
      <c r="J19" s="5">
        <f>G19*H19+I19</f>
        <v>288.8</v>
      </c>
    </row>
    <row r="20" spans="1:10">
      <c r="A20" s="21">
        <v>17</v>
      </c>
      <c r="B20" s="6" t="s">
        <v>14</v>
      </c>
      <c r="C20" s="6" t="s">
        <v>91</v>
      </c>
      <c r="D20" s="17" t="s">
        <v>98</v>
      </c>
      <c r="E20" s="6" t="s">
        <v>63</v>
      </c>
      <c r="F20" s="6" t="s">
        <v>33</v>
      </c>
      <c r="G20" s="6">
        <v>35</v>
      </c>
      <c r="H20" s="5">
        <f>VLOOKUP(E20,[1]MEGHA!$C$5:$D$165,2,)</f>
        <v>36</v>
      </c>
      <c r="I20" s="5">
        <v>20</v>
      </c>
      <c r="J20" s="5">
        <f>G20*H20+I20</f>
        <v>1280</v>
      </c>
    </row>
    <row r="21" spans="1:10">
      <c r="A21" s="21">
        <v>18</v>
      </c>
      <c r="B21" s="6" t="s">
        <v>14</v>
      </c>
      <c r="C21" s="6" t="s">
        <v>92</v>
      </c>
      <c r="D21" s="17" t="s">
        <v>98</v>
      </c>
      <c r="E21" s="6" t="s">
        <v>67</v>
      </c>
      <c r="F21" s="6" t="s">
        <v>34</v>
      </c>
      <c r="G21" s="6">
        <v>20</v>
      </c>
      <c r="H21" s="5">
        <f>VLOOKUP(E21,[1]MEGHA!$C$5:$D$165,2,)</f>
        <v>60</v>
      </c>
      <c r="I21" s="5">
        <v>20</v>
      </c>
      <c r="J21" s="5">
        <f>G21*H21+I21</f>
        <v>1220</v>
      </c>
    </row>
    <row r="22" spans="1:10">
      <c r="A22" s="21">
        <v>19</v>
      </c>
      <c r="B22" s="6" t="s">
        <v>7</v>
      </c>
      <c r="C22" s="6" t="s">
        <v>76</v>
      </c>
      <c r="D22" s="17" t="s">
        <v>98</v>
      </c>
      <c r="E22" s="6" t="s">
        <v>62</v>
      </c>
      <c r="F22" s="6" t="s">
        <v>8</v>
      </c>
      <c r="G22" s="6">
        <v>61</v>
      </c>
      <c r="H22" s="5">
        <f>VLOOKUP(E22,[1]MEGHA!$C$5:$D$165,2,)</f>
        <v>33.6</v>
      </c>
      <c r="I22" s="5">
        <v>20</v>
      </c>
      <c r="J22" s="5">
        <f>G22*H22+I22</f>
        <v>2069.6</v>
      </c>
    </row>
    <row r="23" spans="1:10">
      <c r="A23" s="21">
        <v>20</v>
      </c>
      <c r="B23" s="6" t="s">
        <v>9</v>
      </c>
      <c r="C23" s="6" t="s">
        <v>77</v>
      </c>
      <c r="D23" s="17" t="s">
        <v>98</v>
      </c>
      <c r="E23" s="6" t="s">
        <v>60</v>
      </c>
      <c r="F23" s="6" t="s">
        <v>10</v>
      </c>
      <c r="G23" s="6">
        <v>20</v>
      </c>
      <c r="H23" s="5">
        <f>VLOOKUP(E23,[1]MEGHA!$C$5:$D$165,2,)</f>
        <v>30</v>
      </c>
      <c r="I23" s="5">
        <v>20</v>
      </c>
      <c r="J23" s="5">
        <f>G23*H23+I23</f>
        <v>620</v>
      </c>
    </row>
    <row r="24" spans="1:10">
      <c r="A24" s="21">
        <v>21</v>
      </c>
      <c r="B24" s="6" t="s">
        <v>9</v>
      </c>
      <c r="C24" s="6" t="s">
        <v>78</v>
      </c>
      <c r="D24" s="17" t="s">
        <v>98</v>
      </c>
      <c r="E24" s="6" t="s">
        <v>59</v>
      </c>
      <c r="F24" s="6" t="s">
        <v>11</v>
      </c>
      <c r="G24" s="6">
        <v>4</v>
      </c>
      <c r="H24" s="5">
        <f>VLOOKUP(E24,[1]MEGHA!$C$5:$D$165,2,)</f>
        <v>30</v>
      </c>
      <c r="I24" s="5">
        <v>20</v>
      </c>
      <c r="J24" s="5">
        <f>G24*H24+I24</f>
        <v>140</v>
      </c>
    </row>
    <row r="25" spans="1:10">
      <c r="A25" s="21">
        <v>22</v>
      </c>
      <c r="B25" s="6" t="s">
        <v>9</v>
      </c>
      <c r="C25" s="6" t="s">
        <v>93</v>
      </c>
      <c r="D25" s="17" t="s">
        <v>98</v>
      </c>
      <c r="E25" s="6" t="s">
        <v>64</v>
      </c>
      <c r="F25" s="6" t="s">
        <v>29</v>
      </c>
      <c r="G25" s="6">
        <v>9</v>
      </c>
      <c r="H25" s="5">
        <f>VLOOKUP(E25,[1]MEGHA!$C$5:$D$165,2,)</f>
        <v>38.4</v>
      </c>
      <c r="I25" s="5">
        <v>20</v>
      </c>
      <c r="J25" s="5">
        <f>G25*H25+I25</f>
        <v>365.59999999999997</v>
      </c>
    </row>
    <row r="26" spans="1:10">
      <c r="A26" s="21">
        <v>23</v>
      </c>
      <c r="B26" s="6" t="s">
        <v>37</v>
      </c>
      <c r="C26" s="6" t="s">
        <v>94</v>
      </c>
      <c r="D26" s="17" t="s">
        <v>98</v>
      </c>
      <c r="E26" s="6" t="s">
        <v>65</v>
      </c>
      <c r="F26" s="6" t="s">
        <v>38</v>
      </c>
      <c r="G26" s="6">
        <v>10</v>
      </c>
      <c r="H26" s="5">
        <f>VLOOKUP(E26,[1]MEGHA!$C$5:$D$165,2,)</f>
        <v>33.6</v>
      </c>
      <c r="I26" s="5">
        <v>20</v>
      </c>
      <c r="J26" s="5">
        <f>G26*H26+I26</f>
        <v>356</v>
      </c>
    </row>
    <row r="27" spans="1:10">
      <c r="A27" s="21">
        <v>24</v>
      </c>
      <c r="B27" s="6" t="s">
        <v>1</v>
      </c>
      <c r="C27" s="6" t="s">
        <v>79</v>
      </c>
      <c r="D27" s="17" t="s">
        <v>98</v>
      </c>
      <c r="E27" s="6" t="s">
        <v>58</v>
      </c>
      <c r="F27" s="6" t="s">
        <v>2</v>
      </c>
      <c r="G27" s="6">
        <v>18</v>
      </c>
      <c r="H27" s="5">
        <f>VLOOKUP(E27,[1]MEGHA!$C$5:$D$165,2,)</f>
        <v>30</v>
      </c>
      <c r="I27" s="5">
        <v>20</v>
      </c>
      <c r="J27" s="5">
        <f>G27*H27+I27</f>
        <v>560</v>
      </c>
    </row>
    <row r="28" spans="1:10">
      <c r="A28" s="21">
        <v>25</v>
      </c>
      <c r="B28" s="6" t="s">
        <v>1</v>
      </c>
      <c r="C28" s="6" t="s">
        <v>95</v>
      </c>
      <c r="D28" s="17" t="s">
        <v>98</v>
      </c>
      <c r="E28" s="6" t="s">
        <v>65</v>
      </c>
      <c r="F28" s="6" t="s">
        <v>32</v>
      </c>
      <c r="G28" s="6">
        <v>11</v>
      </c>
      <c r="H28" s="5">
        <f>VLOOKUP(E28,[1]MEGHA!$C$5:$D$165,2,)</f>
        <v>33.6</v>
      </c>
      <c r="I28" s="5">
        <v>20</v>
      </c>
      <c r="J28" s="5">
        <f>G28*H28+I28</f>
        <v>389.6</v>
      </c>
    </row>
    <row r="29" spans="1:10">
      <c r="A29" s="21">
        <v>26</v>
      </c>
      <c r="B29" s="6" t="s">
        <v>1</v>
      </c>
      <c r="C29" s="6" t="s">
        <v>96</v>
      </c>
      <c r="D29" s="17" t="s">
        <v>98</v>
      </c>
      <c r="E29" s="6" t="s">
        <v>65</v>
      </c>
      <c r="F29" s="6" t="s">
        <v>31</v>
      </c>
      <c r="G29" s="6">
        <v>9</v>
      </c>
      <c r="H29" s="5">
        <f>VLOOKUP(E29,[1]MEGHA!$C$5:$D$165,2,)</f>
        <v>33.6</v>
      </c>
      <c r="I29" s="5">
        <v>20</v>
      </c>
      <c r="J29" s="5">
        <f>G29*H29+I29</f>
        <v>322.40000000000003</v>
      </c>
    </row>
    <row r="30" spans="1:10">
      <c r="A30" s="21">
        <v>27</v>
      </c>
      <c r="B30" s="6" t="s">
        <v>5</v>
      </c>
      <c r="C30" s="6" t="s">
        <v>80</v>
      </c>
      <c r="D30" s="17" t="s">
        <v>98</v>
      </c>
      <c r="E30" s="6" t="s">
        <v>59</v>
      </c>
      <c r="F30" s="6" t="s">
        <v>6</v>
      </c>
      <c r="G30" s="6">
        <v>7</v>
      </c>
      <c r="H30" s="5">
        <f>VLOOKUP(E30,[1]MEGHA!$C$5:$D$165,2,)</f>
        <v>30</v>
      </c>
      <c r="I30" s="5">
        <v>20</v>
      </c>
      <c r="J30" s="5">
        <f>G30*H30+I30</f>
        <v>230</v>
      </c>
    </row>
    <row r="31" spans="1:10">
      <c r="A31" s="21">
        <v>28</v>
      </c>
      <c r="B31" s="6" t="s">
        <v>5</v>
      </c>
      <c r="C31" s="6" t="s">
        <v>97</v>
      </c>
      <c r="D31" s="17" t="s">
        <v>98</v>
      </c>
      <c r="E31" s="6" t="s">
        <v>65</v>
      </c>
      <c r="F31" s="6" t="s">
        <v>30</v>
      </c>
      <c r="G31" s="6">
        <v>6</v>
      </c>
      <c r="H31" s="5">
        <f>VLOOKUP(E31,[1]MEGHA!$C$5:$D$165,2,)</f>
        <v>33.6</v>
      </c>
      <c r="I31" s="5">
        <v>20</v>
      </c>
      <c r="J31" s="5">
        <f>G31*H31+I31</f>
        <v>221.60000000000002</v>
      </c>
    </row>
    <row r="32" spans="1:10">
      <c r="A32" s="21">
        <v>29</v>
      </c>
      <c r="B32" s="6" t="s">
        <v>3</v>
      </c>
      <c r="C32" s="6" t="s">
        <v>81</v>
      </c>
      <c r="D32" s="17" t="s">
        <v>98</v>
      </c>
      <c r="E32" s="6" t="s">
        <v>58</v>
      </c>
      <c r="F32" s="6" t="s">
        <v>4</v>
      </c>
      <c r="G32" s="6">
        <v>11</v>
      </c>
      <c r="H32" s="5">
        <f>VLOOKUP(E32,[1]MEGHA!$C$5:$D$165,2,)</f>
        <v>30</v>
      </c>
      <c r="I32" s="5">
        <v>20</v>
      </c>
      <c r="J32" s="5">
        <f>G32*H32+I32</f>
        <v>350</v>
      </c>
    </row>
    <row r="33" spans="1:10" s="3" customFormat="1">
      <c r="A33" s="7" t="s">
        <v>68</v>
      </c>
      <c r="B33" s="7"/>
      <c r="C33" s="7"/>
      <c r="D33" s="7"/>
      <c r="E33" s="7"/>
      <c r="F33" s="7"/>
      <c r="G33" s="7"/>
      <c r="H33" s="8"/>
      <c r="I33" s="8"/>
      <c r="J33" s="4">
        <f>ROUND(SUM(J4:J32),0)</f>
        <v>16391</v>
      </c>
    </row>
    <row r="34" spans="1:10" s="3" customFormat="1" ht="30" customHeight="1">
      <c r="A34" s="9" t="s">
        <v>57</v>
      </c>
      <c r="B34" s="9"/>
      <c r="C34" s="9"/>
      <c r="D34" s="9"/>
      <c r="E34" s="9"/>
      <c r="F34" s="9"/>
      <c r="G34" s="9"/>
      <c r="H34" s="10"/>
      <c r="I34" s="10"/>
      <c r="J34" s="10"/>
    </row>
    <row r="35" spans="1:10" s="3" customFormat="1" ht="30" customHeight="1">
      <c r="A35" s="9" t="s">
        <v>46</v>
      </c>
      <c r="B35" s="9"/>
      <c r="C35" s="9"/>
      <c r="D35" s="9"/>
      <c r="E35" s="9"/>
      <c r="F35" s="9"/>
      <c r="G35" s="9"/>
      <c r="H35" s="10"/>
      <c r="I35" s="10"/>
      <c r="J35" s="10"/>
    </row>
    <row r="36" spans="1:10" s="22" customFormat="1">
      <c r="G36" s="18">
        <f>SUM(G4:G32)</f>
        <v>454</v>
      </c>
      <c r="H36" s="23"/>
      <c r="I36" s="23"/>
      <c r="J36" s="23"/>
    </row>
  </sheetData>
  <sortState ref="B4:J32">
    <sortCondition ref="B4:B32"/>
    <sortCondition ref="C4:C32"/>
  </sortState>
  <mergeCells count="7">
    <mergeCell ref="A33:I33"/>
    <mergeCell ref="A34:J34"/>
    <mergeCell ref="A35:J35"/>
    <mergeCell ref="A1:E1"/>
    <mergeCell ref="F1:J1"/>
    <mergeCell ref="F2:J2"/>
    <mergeCell ref="A2:E2"/>
  </mergeCells>
  <pageMargins left="0.43" right="0.38" top="0.41" bottom="0.32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2024-04-16T06:10:15Z</cp:lastPrinted>
  <dcterms:created xsi:type="dcterms:W3CDTF">2024-04-15T07:14:10Z</dcterms:created>
  <dcterms:modified xsi:type="dcterms:W3CDTF">2024-04-16T06:10:15Z</dcterms:modified>
</cp:coreProperties>
</file>