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9" i="1"/>
  <c r="G9"/>
  <c r="K5" l="1"/>
  <c r="K4"/>
  <c r="J5"/>
  <c r="J4"/>
  <c r="I5"/>
  <c r="M5" s="1"/>
  <c r="I4"/>
  <c r="M4" s="1"/>
  <c r="M6" s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<sst xmlns="http://schemas.openxmlformats.org/spreadsheetml/2006/main" count="29" uniqueCount="28">
  <si>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</si>
  <si>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03/3/2025</t>
  </si>
  <si>
    <t>653</t>
  </si>
  <si>
    <t>06/3/2025</t>
  </si>
  <si>
    <t>0665</t>
  </si>
  <si>
    <t>Thanking you for your business.
PRAGATI LOGISTICS</t>
  </si>
  <si>
    <t xml:space="preserve">TARA PAINTS PRIVATE LIMITED
Address:PLOT NO 598 GURUKRUPA BHAWAN, KENDRAPARA CANAL ROAD, TAROL, JAGATPUR, CUTTACK. 754021,9853536000
GST No:21AAHCT9345F1ZC
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</si>
  <si>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</si>
  <si>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</si>
  <si>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</si>
  <si>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</si>
  <si>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</si>
  <si>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</si>
  <si>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</si>
  <si>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</si>
  <si>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</si>
  <si>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</si>
  <si>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</si>
  <si>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JA/27035</t>
  </si>
  <si>
    <t>JA/27347</t>
  </si>
  <si>
    <t>Kindly, verify &amp; confirm within 7 days, else GST will be filed by 20th APR, 2025. 
GST to be paid by Consignor under Reverse Charge Mechanism(RCM) as per GST.</t>
  </si>
  <si>
    <t>DESTINATION</t>
  </si>
  <si>
    <t>BALIKUDA</t>
  </si>
  <si>
    <t>BHUBANESWAR</t>
  </si>
  <si>
    <t>CTC</t>
  </si>
  <si>
    <t>(RUPEES ONE THOUSAND FOUR HUNDRED NINETY TWO ONLY)</t>
  </si>
  <si>
    <t xml:space="preserve">Bill Date:31/03/2025
Bill NO : 39147
Total Amount:1492.60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</si>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</sst>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113058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389783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S20" sqref="S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10.28515625" style="2" customWidth="1"/>
    <col min="14" max="14" width="9.140625" style="1" customWidth="1"/>
    <col min="15" max="16384" width="9.140625" style="1"/>
  </cols>
  <sheetData>
    <row r="1" spans="1:13" ht="90" customHeight="1">
      <c r="A1" s="21"/>
      <c r="B1" s="22"/>
      <c r="C1" s="22"/>
      <c r="D1" s="22"/>
      <c r="E1" s="22"/>
      <c r="F1" s="22"/>
      <c r="G1" s="22"/>
      <c r="H1" s="22"/>
      <c r="I1" s="23"/>
      <c r="J1" s="19" t="s">
        <v>0</v>
      </c>
      <c r="K1" s="20"/>
      <c r="L1" s="20"/>
      <c r="M1" s="20"/>
    </row>
    <row r="2" spans="1:13" ht="78" customHeight="1">
      <c r="A2" s="24" t="s">
        <v>6</v>
      </c>
      <c r="B2" s="25"/>
      <c r="C2" s="25"/>
      <c r="D2" s="25"/>
      <c r="E2" s="25"/>
      <c r="F2" s="25"/>
      <c r="G2" s="25"/>
      <c r="H2" s="25"/>
      <c r="I2" s="26"/>
      <c r="J2" s="19" t="s">
        <v>26</v>
      </c>
      <c r="K2" s="20"/>
      <c r="L2" s="20"/>
      <c r="M2" s="20"/>
    </row>
    <row r="3" spans="1:13" s="3" customFormat="1">
      <c r="A3" s="9" t="s">
        <v>7</v>
      </c>
      <c r="B3" s="9" t="s">
        <v>8</v>
      </c>
      <c r="C3" s="9" t="s">
        <v>9</v>
      </c>
      <c r="D3" s="9" t="s">
        <v>10</v>
      </c>
      <c r="E3" s="9" t="s">
        <v>21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27</v>
      </c>
      <c r="K3" s="10" t="s">
        <v>15</v>
      </c>
      <c r="L3" s="10" t="s">
        <v>16</v>
      </c>
      <c r="M3" s="10" t="s">
        <v>17</v>
      </c>
    </row>
    <row r="4" spans="1:13">
      <c r="A4" s="4">
        <v>1</v>
      </c>
      <c r="B4" s="4" t="s">
        <v>1</v>
      </c>
      <c r="C4" s="4" t="s">
        <v>18</v>
      </c>
      <c r="D4" s="11" t="s">
        <v>24</v>
      </c>
      <c r="E4" s="7" t="s">
        <v>22</v>
      </c>
      <c r="F4" s="4" t="s">
        <v>2</v>
      </c>
      <c r="G4" s="4">
        <v>15</v>
      </c>
      <c r="H4" s="4">
        <v>220</v>
      </c>
      <c r="I4" s="5">
        <f>VLOOKUP(E4,'[1]TARA PAINTS'!$C$4:$D$151,2,FALSE)</f>
        <v>3.38</v>
      </c>
      <c r="J4" s="5">
        <f>G4*2</f>
        <v>30</v>
      </c>
      <c r="K4" s="5">
        <f>G4*8</f>
        <v>120</v>
      </c>
      <c r="L4" s="5">
        <v>25</v>
      </c>
      <c r="M4" s="5">
        <f>H4*I4+J4+K4+L4</f>
        <v>918.6</v>
      </c>
    </row>
    <row r="5" spans="1:13">
      <c r="A5" s="4">
        <v>2</v>
      </c>
      <c r="B5" s="4" t="s">
        <v>3</v>
      </c>
      <c r="C5" s="4" t="s">
        <v>19</v>
      </c>
      <c r="D5" s="11" t="s">
        <v>24</v>
      </c>
      <c r="E5" s="7" t="s">
        <v>23</v>
      </c>
      <c r="F5" s="4" t="s">
        <v>4</v>
      </c>
      <c r="G5" s="4">
        <v>8</v>
      </c>
      <c r="H5" s="4">
        <v>160</v>
      </c>
      <c r="I5" s="8">
        <f>VLOOKUP(E5,'[1]TARA PAINTS'!$C$4:$D$151,2,FALSE)</f>
        <v>2.93</v>
      </c>
      <c r="J5" s="8">
        <f>G5*2</f>
        <v>16</v>
      </c>
      <c r="K5" s="8">
        <f>G5*8</f>
        <v>64</v>
      </c>
      <c r="L5" s="5">
        <v>25</v>
      </c>
      <c r="M5" s="8">
        <f>H5*I5+J5+K5+L5</f>
        <v>573.79999999999995</v>
      </c>
    </row>
    <row r="6" spans="1:13" s="3" customFormat="1">
      <c r="A6" s="13" t="s">
        <v>25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6"/>
      <c r="M6" s="6">
        <f>ROUND(SUM(M4:M5),0)</f>
        <v>1492</v>
      </c>
    </row>
    <row r="7" spans="1:13" s="3" customFormat="1" ht="30" customHeight="1">
      <c r="A7" s="17" t="s">
        <v>20</v>
      </c>
      <c r="B7" s="17"/>
      <c r="C7" s="17"/>
      <c r="D7" s="17"/>
      <c r="E7" s="17"/>
      <c r="F7" s="17"/>
      <c r="G7" s="17"/>
      <c r="H7" s="17"/>
      <c r="I7" s="18"/>
      <c r="J7" s="18"/>
      <c r="K7" s="18"/>
      <c r="L7" s="18"/>
      <c r="M7" s="18"/>
    </row>
    <row r="8" spans="1:13" s="3" customFormat="1" ht="30" customHeight="1">
      <c r="A8" s="17" t="s">
        <v>5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</row>
    <row r="9" spans="1:13">
      <c r="G9" s="12">
        <f>SUM(G4:G5)</f>
        <v>23</v>
      </c>
      <c r="H9" s="12">
        <f>SUM(H4:H5)</f>
        <v>380</v>
      </c>
    </row>
  </sheetData>
  <mergeCells count="7">
    <mergeCell ref="A6:L6"/>
    <mergeCell ref="A7:M7"/>
    <mergeCell ref="A8:M8"/>
    <mergeCell ref="J1:M1"/>
    <mergeCell ref="J2:M2"/>
    <mergeCell ref="A1:I1"/>
    <mergeCell ref="A2:I2"/>
  </mergeCells>
  <pageMargins left="0.19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2025-04-12T04:14:56Z</cp:lastPrinted>
  <dcterms:created xsi:type="dcterms:W3CDTF">2025-04-08T07:27:23Z</dcterms:created>
  <dcterms:modified xsi:type="dcterms:W3CDTF">2025-04-16T13:18:14Z</dcterms:modified>
</cp:coreProperties>
</file>