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12"/>
  <c r="K4"/>
  <c r="I5" l="1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<sst xmlns="http://schemas.openxmlformats.org/spreadsheetml/2006/main" count="57" uniqueCount="45">
  <si>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</si>
  <si>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05/2/2025</t>
  </si>
  <si>
    <t>2422</t>
  </si>
  <si>
    <t>2446</t>
  </si>
  <si>
    <t>2424</t>
  </si>
  <si>
    <t>18/2/2025</t>
  </si>
  <si>
    <t>2571</t>
  </si>
  <si>
    <t>19/2/2025</t>
  </si>
  <si>
    <t>2576</t>
  </si>
  <si>
    <t>15/2/2025</t>
  </si>
  <si>
    <t>2530</t>
  </si>
  <si>
    <t>14/2/2025</t>
  </si>
  <si>
    <t>2513</t>
  </si>
  <si>
    <t>28/2/2025</t>
  </si>
  <si>
    <t>2658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</si>
  <si>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</si>
  <si>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</si>
  <si>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</si>
  <si>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</si>
  <si>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</si>
  <si>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</si>
  <si>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</si>
  <si>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</si>
  <si>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</si>
  <si>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</si>
  <si>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 CH</t>
  </si>
  <si>
    <t>AMOUNT</t>
  </si>
  <si>
    <t>DO/0429</t>
  </si>
  <si>
    <t>DO/0451</t>
  </si>
  <si>
    <t>CH/07186</t>
  </si>
  <si>
    <t>CH/07396</t>
  </si>
  <si>
    <t>CH/07423</t>
  </si>
  <si>
    <t>CH/07352</t>
  </si>
  <si>
    <t>CH/07318</t>
  </si>
  <si>
    <t>CH/07590</t>
  </si>
  <si>
    <t>ROURKELA</t>
  </si>
  <si>
    <t>JEYPORE</t>
  </si>
  <si>
    <t>JHARSUGUDA</t>
  </si>
  <si>
    <t>BARIPADA</t>
  </si>
  <si>
    <t>SUNABEDA</t>
  </si>
  <si>
    <t>CTC</t>
  </si>
  <si>
    <t>Kindly, verify &amp; confirm within 7 days, else GST will be filed by 20th MAR, 2025. 
GST to be paid by Consignor under Reverse Charge Mechanism(RCM) as per GST.</t>
  </si>
  <si>
    <t>(RUPEES THREE THOUSAND SIX HUNDRED NINE ONLY)</t>
  </si>
  <si>
    <t xml:space="preserve">MARUTI ENTERPRISERS
Address:PROFESSORPADA PLOT NO.461,                 WARDNO.22,  CANAL ROAD
COLLEGE SQUARE,753003,ODISHA,8763718652
GST No:21AAGFM9770P1ZO
</t>
  </si>
  <si>
    <t xml:space="preserve">Bill Date:28/02/2025
Bill NO   : 4878
Total Amount:3609.00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</si>
</sst>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6</xdr:col>
      <xdr:colOff>161925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32194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  <c r="K1" s="20"/>
    </row>
    <row r="2" spans="1:11" ht="80.25" customHeight="1">
      <c r="A2" s="24" t="s">
        <v>43</v>
      </c>
      <c r="B2" s="25"/>
      <c r="C2" s="25"/>
      <c r="D2" s="25"/>
      <c r="E2" s="25"/>
      <c r="F2" s="25"/>
      <c r="G2" s="26"/>
      <c r="H2" s="19" t="s">
        <v>44</v>
      </c>
      <c r="I2" s="20"/>
      <c r="J2" s="20"/>
      <c r="K2" s="20"/>
    </row>
    <row r="3" spans="1:11" s="3" customFormat="1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10" t="s">
        <v>23</v>
      </c>
      <c r="I3" s="10" t="s">
        <v>24</v>
      </c>
      <c r="J3" s="10" t="s">
        <v>25</v>
      </c>
      <c r="K3" s="10" t="s">
        <v>26</v>
      </c>
    </row>
    <row r="4" spans="1:11">
      <c r="A4" s="4">
        <v>1</v>
      </c>
      <c r="B4" s="4" t="s">
        <v>1</v>
      </c>
      <c r="C4" s="4" t="s">
        <v>27</v>
      </c>
      <c r="D4" s="11" t="s">
        <v>40</v>
      </c>
      <c r="E4" s="7" t="s">
        <v>35</v>
      </c>
      <c r="F4" s="4" t="s">
        <v>2</v>
      </c>
      <c r="G4" s="4">
        <v>7</v>
      </c>
      <c r="H4" s="6">
        <f>VLOOKUP(E4,'[1]MARUTI ENTERPRISERS'!$B$7:$D$17,3,FALSE)</f>
        <v>59</v>
      </c>
      <c r="I4" s="6">
        <f>G4*2</f>
        <v>14</v>
      </c>
      <c r="J4" s="6">
        <v>25</v>
      </c>
      <c r="K4" s="6">
        <f>G4*H4+I4+J4</f>
        <v>452</v>
      </c>
    </row>
    <row r="5" spans="1:11">
      <c r="A5" s="4">
        <v>2</v>
      </c>
      <c r="B5" s="4" t="s">
        <v>1</v>
      </c>
      <c r="C5" s="4" t="s">
        <v>28</v>
      </c>
      <c r="D5" s="11" t="s">
        <v>40</v>
      </c>
      <c r="E5" s="7" t="s">
        <v>36</v>
      </c>
      <c r="F5" s="4" t="s">
        <v>3</v>
      </c>
      <c r="G5" s="4">
        <v>7</v>
      </c>
      <c r="H5" s="8">
        <f>VLOOKUP(E5,'[1]MARUTI ENTERPRISERS'!$B$7:$D$17,3,FALSE)</f>
        <v>94</v>
      </c>
      <c r="I5" s="8">
        <f t="shared" ref="I5:I11" si="0">G5*2</f>
        <v>14</v>
      </c>
      <c r="J5" s="6">
        <v>25</v>
      </c>
      <c r="K5" s="8">
        <f t="shared" ref="K5:K11" si="1">G5*H5+I5+J5</f>
        <v>697</v>
      </c>
    </row>
    <row r="6" spans="1:11">
      <c r="A6" s="4">
        <v>3</v>
      </c>
      <c r="B6" s="4" t="s">
        <v>1</v>
      </c>
      <c r="C6" s="4" t="s">
        <v>29</v>
      </c>
      <c r="D6" s="11" t="s">
        <v>40</v>
      </c>
      <c r="E6" s="7" t="s">
        <v>37</v>
      </c>
      <c r="F6" s="4" t="s">
        <v>4</v>
      </c>
      <c r="G6" s="4">
        <v>6</v>
      </c>
      <c r="H6" s="8">
        <f>VLOOKUP(E6,'[1]MARUTI ENTERPRISERS'!$B$7:$D$17,3,FALSE)</f>
        <v>54</v>
      </c>
      <c r="I6" s="8">
        <f t="shared" si="0"/>
        <v>12</v>
      </c>
      <c r="J6" s="6">
        <v>25</v>
      </c>
      <c r="K6" s="8">
        <f t="shared" si="1"/>
        <v>361</v>
      </c>
    </row>
    <row r="7" spans="1:11">
      <c r="A7" s="4">
        <v>4</v>
      </c>
      <c r="B7" s="4" t="s">
        <v>11</v>
      </c>
      <c r="C7" s="4" t="s">
        <v>33</v>
      </c>
      <c r="D7" s="11" t="s">
        <v>40</v>
      </c>
      <c r="E7" s="7" t="s">
        <v>39</v>
      </c>
      <c r="F7" s="4" t="s">
        <v>12</v>
      </c>
      <c r="G7" s="4">
        <v>6</v>
      </c>
      <c r="H7" s="8">
        <f>VLOOKUP(E7,'[1]MARUTI ENTERPRISERS'!$B$7:$D$17,3,FALSE)</f>
        <v>104</v>
      </c>
      <c r="I7" s="8">
        <f t="shared" si="0"/>
        <v>12</v>
      </c>
      <c r="J7" s="6">
        <v>25</v>
      </c>
      <c r="K7" s="8">
        <f t="shared" si="1"/>
        <v>661</v>
      </c>
    </row>
    <row r="8" spans="1:11">
      <c r="A8" s="4">
        <v>5</v>
      </c>
      <c r="B8" s="4" t="s">
        <v>9</v>
      </c>
      <c r="C8" s="4" t="s">
        <v>32</v>
      </c>
      <c r="D8" s="11" t="s">
        <v>40</v>
      </c>
      <c r="E8" s="7" t="s">
        <v>38</v>
      </c>
      <c r="F8" s="4" t="s">
        <v>10</v>
      </c>
      <c r="G8" s="4">
        <v>4</v>
      </c>
      <c r="H8" s="8">
        <f>VLOOKUP(E8,'[1]MARUTI ENTERPRISERS'!$B$7:$D$17,3,FALSE)</f>
        <v>54</v>
      </c>
      <c r="I8" s="8">
        <f t="shared" si="0"/>
        <v>8</v>
      </c>
      <c r="J8" s="6">
        <v>25</v>
      </c>
      <c r="K8" s="8">
        <f t="shared" si="1"/>
        <v>249</v>
      </c>
    </row>
    <row r="9" spans="1:11">
      <c r="A9" s="4">
        <v>6</v>
      </c>
      <c r="B9" s="4" t="s">
        <v>5</v>
      </c>
      <c r="C9" s="4" t="s">
        <v>30</v>
      </c>
      <c r="D9" s="11" t="s">
        <v>40</v>
      </c>
      <c r="E9" s="7" t="s">
        <v>38</v>
      </c>
      <c r="F9" s="4" t="s">
        <v>6</v>
      </c>
      <c r="G9" s="4">
        <v>2</v>
      </c>
      <c r="H9" s="8">
        <f>VLOOKUP(E9,'[1]MARUTI ENTERPRISERS'!$B$7:$D$17,3,FALSE)</f>
        <v>54</v>
      </c>
      <c r="I9" s="8">
        <f t="shared" si="0"/>
        <v>4</v>
      </c>
      <c r="J9" s="6">
        <v>25</v>
      </c>
      <c r="K9" s="8">
        <f t="shared" si="1"/>
        <v>137</v>
      </c>
    </row>
    <row r="10" spans="1:11">
      <c r="A10" s="4">
        <v>7</v>
      </c>
      <c r="B10" s="4" t="s">
        <v>7</v>
      </c>
      <c r="C10" s="4" t="s">
        <v>31</v>
      </c>
      <c r="D10" s="11" t="s">
        <v>40</v>
      </c>
      <c r="E10" s="7" t="s">
        <v>39</v>
      </c>
      <c r="F10" s="4" t="s">
        <v>8</v>
      </c>
      <c r="G10" s="4">
        <v>6</v>
      </c>
      <c r="H10" s="8">
        <f>VLOOKUP(E10,'[1]MARUTI ENTERPRISERS'!$B$7:$D$17,3,FALSE)</f>
        <v>104</v>
      </c>
      <c r="I10" s="8">
        <f t="shared" si="0"/>
        <v>12</v>
      </c>
      <c r="J10" s="6">
        <v>25</v>
      </c>
      <c r="K10" s="8">
        <f t="shared" si="1"/>
        <v>661</v>
      </c>
    </row>
    <row r="11" spans="1:11">
      <c r="A11" s="4">
        <v>8</v>
      </c>
      <c r="B11" s="4" t="s">
        <v>13</v>
      </c>
      <c r="C11" s="4" t="s">
        <v>34</v>
      </c>
      <c r="D11" s="11" t="s">
        <v>40</v>
      </c>
      <c r="E11" s="7" t="s">
        <v>35</v>
      </c>
      <c r="F11" s="4" t="s">
        <v>14</v>
      </c>
      <c r="G11" s="4">
        <v>6</v>
      </c>
      <c r="H11" s="8">
        <f>VLOOKUP(E11,'[1]MARUTI ENTERPRISERS'!$B$7:$D$17,3,FALSE)</f>
        <v>59</v>
      </c>
      <c r="I11" s="8">
        <f t="shared" si="0"/>
        <v>12</v>
      </c>
      <c r="J11" s="6">
        <v>25</v>
      </c>
      <c r="K11" s="8">
        <f t="shared" si="1"/>
        <v>391</v>
      </c>
    </row>
    <row r="12" spans="1:11" s="3" customFormat="1">
      <c r="A12" s="13" t="s">
        <v>42</v>
      </c>
      <c r="B12" s="14"/>
      <c r="C12" s="14"/>
      <c r="D12" s="14"/>
      <c r="E12" s="14"/>
      <c r="F12" s="14"/>
      <c r="G12" s="14"/>
      <c r="H12" s="15"/>
      <c r="I12" s="15"/>
      <c r="J12" s="16"/>
      <c r="K12" s="5">
        <f>SUM(K4:K11)</f>
        <v>3609</v>
      </c>
    </row>
    <row r="13" spans="1:11" s="3" customFormat="1" ht="30" customHeight="1">
      <c r="A13" s="17" t="s">
        <v>41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pans="1:11" s="3" customFormat="1" ht="30" customHeight="1">
      <c r="A14" s="17" t="s">
        <v>15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</row>
    <row r="15" spans="1:11">
      <c r="G15" s="12">
        <f>SUM(G4:G11)</f>
        <v>44</v>
      </c>
    </row>
  </sheetData>
  <sortState ref="B4:K11">
    <sortCondition ref="B4:B11"/>
  </sortState>
  <mergeCells count="7">
    <mergeCell ref="A12:J12"/>
    <mergeCell ref="A13:K13"/>
    <mergeCell ref="A14:K14"/>
    <mergeCell ref="H1:K1"/>
    <mergeCell ref="H2:K2"/>
    <mergeCell ref="A1:G1"/>
    <mergeCell ref="A2:G2"/>
  </mergeCells>
  <conditionalFormatting sqref="C1:C1048576"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2025-03-05T10:45:47Z</dcterms:created>
  <dcterms:modified xsi:type="dcterms:W3CDTF">2025-03-07T07:40:23Z</dcterms:modified>
</cp:coreProperties>
</file>