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47" i="1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16"/>
  <c r="I5"/>
  <c r="I6"/>
  <c r="I7"/>
  <c r="I8"/>
  <c r="I9"/>
  <c r="I10"/>
  <c r="I11"/>
  <c r="I12"/>
  <c r="I13"/>
  <c r="I14"/>
  <c r="I4"/>
  <c r="I15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"/>
  <c r="K4" s="1"/>
  <c r="K44" l="1"/>
</calcChain>
</file>

<file path=xl/sharedStrings.xml><?xml version="1.0" encoding="utf-8"?>
<sst xmlns="http://schemas.openxmlformats.org/spreadsheetml/2006/main" count="217" uniqueCount="123">
  <si>
    <t>INVOICE
PRAGATI LOGISTICS,SAMANTA SAHI KHUNTIA LANE,8984191006
GST No:21AGHPB9356M1Z9</t>
  </si>
  <si>
    <t>01/12/2024</t>
  </si>
  <si>
    <t>106731</t>
  </si>
  <si>
    <t>25/12/2024</t>
  </si>
  <si>
    <t>16666</t>
  </si>
  <si>
    <t>26/12/2024</t>
  </si>
  <si>
    <t>256</t>
  </si>
  <si>
    <t>16681</t>
  </si>
  <si>
    <t>27/12/2024</t>
  </si>
  <si>
    <t>107407</t>
  </si>
  <si>
    <t>7460</t>
  </si>
  <si>
    <t>28/12/2024</t>
  </si>
  <si>
    <t>7522/23/520</t>
  </si>
  <si>
    <t>7405</t>
  </si>
  <si>
    <t>7539</t>
  </si>
  <si>
    <t>7586</t>
  </si>
  <si>
    <t>7590</t>
  </si>
  <si>
    <t>107619</t>
  </si>
  <si>
    <t>7503</t>
  </si>
  <si>
    <t>7330</t>
  </si>
  <si>
    <t>30/12/2024</t>
  </si>
  <si>
    <t>107373</t>
  </si>
  <si>
    <t>7493</t>
  </si>
  <si>
    <t>24/12/2024</t>
  </si>
  <si>
    <t>7286</t>
  </si>
  <si>
    <t>21/12/2024</t>
  </si>
  <si>
    <t>7153</t>
  </si>
  <si>
    <t>20/12/2024</t>
  </si>
  <si>
    <t>7170</t>
  </si>
  <si>
    <t>6657</t>
  </si>
  <si>
    <t>6675</t>
  </si>
  <si>
    <t>6741</t>
  </si>
  <si>
    <t>6753</t>
  </si>
  <si>
    <t>03/12/2024</t>
  </si>
  <si>
    <t>6743</t>
  </si>
  <si>
    <t>106744</t>
  </si>
  <si>
    <t>16582</t>
  </si>
  <si>
    <t>09/12/2024</t>
  </si>
  <si>
    <t>6927</t>
  </si>
  <si>
    <t>06/12/2024</t>
  </si>
  <si>
    <t>6609</t>
  </si>
  <si>
    <t>16/12/2024</t>
  </si>
  <si>
    <t>107048</t>
  </si>
  <si>
    <t>7028</t>
  </si>
  <si>
    <t>18/12/2024</t>
  </si>
  <si>
    <t>107090</t>
  </si>
  <si>
    <t>17/12/2024</t>
  </si>
  <si>
    <t>7068</t>
  </si>
  <si>
    <t>7085</t>
  </si>
  <si>
    <t>7060</t>
  </si>
  <si>
    <t>7084</t>
  </si>
  <si>
    <t>107116</t>
  </si>
  <si>
    <t>107009</t>
  </si>
  <si>
    <t>07/12/2024</t>
  </si>
  <si>
    <t>6901</t>
  </si>
  <si>
    <t>Thanking you for your business.
PRAGATI LOGISTICS</t>
  </si>
  <si>
    <t>6705</t>
  </si>
  <si>
    <t>7381</t>
  </si>
  <si>
    <t>JA/19982</t>
  </si>
  <si>
    <t>JA/21683</t>
  </si>
  <si>
    <t>JA/21765</t>
  </si>
  <si>
    <t>JA/21804</t>
  </si>
  <si>
    <t>JA/21900</t>
  </si>
  <si>
    <t>JA/21915</t>
  </si>
  <si>
    <t>JA/21972</t>
  </si>
  <si>
    <t>JA/21984</t>
  </si>
  <si>
    <t>JA/21985</t>
  </si>
  <si>
    <t>JA/21987</t>
  </si>
  <si>
    <t>JA/21988</t>
  </si>
  <si>
    <t>JA/22005</t>
  </si>
  <si>
    <t>JA/22013</t>
  </si>
  <si>
    <t>JA/22021</t>
  </si>
  <si>
    <t>JA/22087</t>
  </si>
  <si>
    <t>JA/22094</t>
  </si>
  <si>
    <t>JA/21651</t>
  </si>
  <si>
    <t>JA/21400</t>
  </si>
  <si>
    <t>JA/21355</t>
  </si>
  <si>
    <t>JA/21354</t>
  </si>
  <si>
    <t>JA/20033</t>
  </si>
  <si>
    <t>JA/20035</t>
  </si>
  <si>
    <t>JA/20032</t>
  </si>
  <si>
    <t>JA/20153</t>
  </si>
  <si>
    <t>JA/20154</t>
  </si>
  <si>
    <t>JA/20155</t>
  </si>
  <si>
    <t>JA/20600</t>
  </si>
  <si>
    <t>JA/20494</t>
  </si>
  <si>
    <t>JA/21070</t>
  </si>
  <si>
    <t>JA/21079</t>
  </si>
  <si>
    <t>JA/21210</t>
  </si>
  <si>
    <t>JA/21127</t>
  </si>
  <si>
    <t>JA/21182</t>
  </si>
  <si>
    <t>JA/21183</t>
  </si>
  <si>
    <t>JA/21184</t>
  </si>
  <si>
    <t>JA/21234</t>
  </si>
  <si>
    <t>JA/21071</t>
  </si>
  <si>
    <t>JA/20566</t>
  </si>
  <si>
    <t>DO/17320</t>
  </si>
  <si>
    <t>DO/18794</t>
  </si>
  <si>
    <t>JHARSUGUDA</t>
  </si>
  <si>
    <t>BARIPADA</t>
  </si>
  <si>
    <t>JALESWAR</t>
  </si>
  <si>
    <t>BHUBAN</t>
  </si>
  <si>
    <t>BALUGAON</t>
  </si>
  <si>
    <t>NAYAGARH</t>
  </si>
  <si>
    <t>MARKONA</t>
  </si>
  <si>
    <t>BALASORE</t>
  </si>
  <si>
    <t>TIRTOL</t>
  </si>
  <si>
    <t>CTC</t>
  </si>
  <si>
    <t>RATE</t>
  </si>
  <si>
    <t>SL.</t>
  </si>
  <si>
    <t>DATE</t>
  </si>
  <si>
    <t>LR NO.</t>
  </si>
  <si>
    <t>FROM</t>
  </si>
  <si>
    <t>DESTINATION</t>
  </si>
  <si>
    <t>INV NO</t>
  </si>
  <si>
    <t>CASE</t>
  </si>
  <si>
    <t>DD.CH.</t>
  </si>
  <si>
    <t>LR CH.</t>
  </si>
  <si>
    <t>AMOUNT</t>
  </si>
  <si>
    <t>TO,
M/S SRI HARI HARA ENTERPRISES
C/O : M/S THE HIMALAYA DRUGS CO.
Address: MANGULI, CUTTACK
GST No: 21AJGPK5080P2ZY</t>
  </si>
  <si>
    <t>(RUPEES TWENTY FIVE THOUSAND FIVE HUNDRED THIRTY TWO ONLY)</t>
  </si>
  <si>
    <t xml:space="preserve">Bill Date:31/12/2024
Bill NO : 30579
Total Amount:25532.00
</t>
  </si>
  <si>
    <t>Kindly, verify &amp; confirm within 7 days, else GST will be filed by 20th JAN,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</si>
</sst>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6</xdr:col>
      <xdr:colOff>356996</xdr:colOff>
      <xdr:row>0</xdr:row>
      <xdr:rowOff>1095374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4195571" cy="1095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  <cell r="K5">
            <v>700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  <cell r="K9">
            <v>700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  <cell r="K14">
            <v>700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  <cell r="K17">
            <v>700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  <cell r="K20">
            <v>700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  <cell r="K24">
            <v>700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  <cell r="K26">
            <v>700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  <cell r="K29">
            <v>700</v>
          </cell>
        </row>
        <row r="30">
          <cell r="H30" t="str">
            <v>GUNUPUR</v>
          </cell>
          <cell r="I30">
            <v>21</v>
          </cell>
          <cell r="J30">
            <v>26</v>
          </cell>
          <cell r="K30">
            <v>700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  <cell r="K39">
            <v>700</v>
          </cell>
        </row>
        <row r="40">
          <cell r="H40" t="str">
            <v>KALAHANDI</v>
          </cell>
          <cell r="I40">
            <v>35</v>
          </cell>
          <cell r="J40">
            <v>40</v>
          </cell>
          <cell r="K40">
            <v>700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  <cell r="K51">
            <v>700</v>
          </cell>
        </row>
        <row r="52">
          <cell r="H52" t="str">
            <v>LOISINGA</v>
          </cell>
          <cell r="I52">
            <v>35</v>
          </cell>
          <cell r="J52">
            <v>40</v>
          </cell>
          <cell r="K52">
            <v>700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  <cell r="K54">
            <v>700</v>
          </cell>
        </row>
        <row r="55">
          <cell r="H55" t="str">
            <v>MARKONA</v>
          </cell>
          <cell r="I55">
            <v>21</v>
          </cell>
          <cell r="J55">
            <v>26</v>
          </cell>
          <cell r="K55">
            <v>700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  <cell r="K59">
            <v>700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  <cell r="K60">
            <v>700</v>
          </cell>
        </row>
        <row r="61">
          <cell r="H61" t="str">
            <v>PAIKMAL</v>
          </cell>
          <cell r="I61">
            <v>25</v>
          </cell>
          <cell r="J61">
            <v>30</v>
          </cell>
          <cell r="K61">
            <v>700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  <cell r="K63">
            <v>700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  <cell r="K71">
            <v>700</v>
          </cell>
        </row>
        <row r="72">
          <cell r="H72" t="str">
            <v>SIMILIGUDA</v>
          </cell>
          <cell r="I72">
            <v>33</v>
          </cell>
          <cell r="J72">
            <v>38</v>
          </cell>
          <cell r="K72">
            <v>700</v>
          </cell>
        </row>
        <row r="73">
          <cell r="H73" t="str">
            <v>SIMILIPADA</v>
          </cell>
          <cell r="I73">
            <v>21</v>
          </cell>
          <cell r="J73">
            <v>26</v>
          </cell>
          <cell r="K73">
            <v>700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  <cell r="K75">
            <v>700</v>
          </cell>
        </row>
        <row r="76">
          <cell r="H76" t="str">
            <v>SUNABEDA</v>
          </cell>
          <cell r="I76">
            <v>33</v>
          </cell>
          <cell r="J76">
            <v>38</v>
          </cell>
          <cell r="K76">
            <v>700</v>
          </cell>
        </row>
        <row r="77">
          <cell r="H77" t="str">
            <v>SUNDARGARH</v>
          </cell>
          <cell r="I77">
            <v>33</v>
          </cell>
          <cell r="J77">
            <v>38</v>
          </cell>
          <cell r="K77">
            <v>700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  <cell r="K81">
            <v>700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  <cell r="K83">
            <v>700</v>
          </cell>
        </row>
        <row r="84">
          <cell r="H84" t="str">
            <v>BALIGUDA</v>
          </cell>
          <cell r="I84">
            <v>35</v>
          </cell>
          <cell r="J84">
            <v>40</v>
          </cell>
          <cell r="K84">
            <v>700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  <cell r="K85">
            <v>700</v>
          </cell>
        </row>
        <row r="86">
          <cell r="H86" t="str">
            <v>UMERKOT</v>
          </cell>
          <cell r="I86">
            <v>33</v>
          </cell>
          <cell r="J86">
            <v>38</v>
          </cell>
          <cell r="K86">
            <v>700</v>
          </cell>
        </row>
        <row r="87">
          <cell r="H87" t="str">
            <v>NABARANGPUR</v>
          </cell>
          <cell r="I87">
            <v>33</v>
          </cell>
          <cell r="J87">
            <v>38</v>
          </cell>
          <cell r="K87">
            <v>700</v>
          </cell>
        </row>
        <row r="88">
          <cell r="H88" t="str">
            <v>SEMILIGUDA</v>
          </cell>
          <cell r="I88">
            <v>33</v>
          </cell>
          <cell r="J88">
            <v>38</v>
          </cell>
          <cell r="K88">
            <v>700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  <cell r="K89">
            <v>700</v>
          </cell>
        </row>
        <row r="90">
          <cell r="H90" t="str">
            <v>GHANTESWAR</v>
          </cell>
          <cell r="I90">
            <v>21</v>
          </cell>
          <cell r="J90">
            <v>26</v>
          </cell>
          <cell r="K90">
            <v>700</v>
          </cell>
        </row>
        <row r="91">
          <cell r="H91" t="str">
            <v>DHENKIKOTE</v>
          </cell>
          <cell r="I91">
            <v>21</v>
          </cell>
          <cell r="J91">
            <v>26</v>
          </cell>
          <cell r="K91">
            <v>700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  <cell r="K93">
            <v>700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  <cell r="K94">
            <v>700</v>
          </cell>
        </row>
        <row r="95">
          <cell r="H95" t="str">
            <v>PATTAPUR</v>
          </cell>
          <cell r="I95">
            <v>21</v>
          </cell>
          <cell r="J95">
            <v>26</v>
          </cell>
          <cell r="K95">
            <v>700</v>
          </cell>
        </row>
        <row r="96">
          <cell r="H96" t="str">
            <v>ATTABIRA</v>
          </cell>
          <cell r="I96">
            <v>21</v>
          </cell>
          <cell r="J96">
            <v>26</v>
          </cell>
          <cell r="K96">
            <v>700</v>
          </cell>
        </row>
        <row r="97">
          <cell r="H97" t="str">
            <v>KUMANDA</v>
          </cell>
          <cell r="I97">
            <v>21</v>
          </cell>
          <cell r="J97">
            <v>26</v>
          </cell>
          <cell r="K97">
            <v>700</v>
          </cell>
        </row>
        <row r="98">
          <cell r="H98" t="str">
            <v>DHAMARA</v>
          </cell>
          <cell r="I98">
            <v>21</v>
          </cell>
          <cell r="J98">
            <v>26</v>
          </cell>
          <cell r="K98">
            <v>700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  <cell r="K102">
            <v>700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  <cell r="K104">
            <v>700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  <cell r="K105">
            <v>700</v>
          </cell>
        </row>
        <row r="106">
          <cell r="H106" t="str">
            <v>BHOGRAI</v>
          </cell>
          <cell r="I106">
            <v>35</v>
          </cell>
          <cell r="J106">
            <v>40</v>
          </cell>
          <cell r="K106">
            <v>700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  <cell r="K109">
            <v>700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7"/>
  <sheetViews>
    <sheetView tabSelected="1" workbookViewId="0">
      <selection activeCell="W9" sqref="W9"/>
    </sheetView>
  </sheetViews>
  <sheetFormatPr defaultRowHeight="15"/>
  <cols>
    <col min="1" max="1" width="4.140625" style="1" customWidth="1"/>
    <col min="2" max="2" width="11.140625" style="1" customWidth="1"/>
    <col min="3" max="3" width="10.28515625" style="1" customWidth="1"/>
    <col min="4" max="4" width="6.42578125" style="1" bestFit="1" customWidth="1"/>
    <col min="5" max="5" width="14.85546875" style="1" customWidth="1"/>
    <col min="6" max="6" width="11.7109375" style="1" bestFit="1" customWidth="1"/>
    <col min="7" max="7" width="6.42578125" style="1" customWidth="1"/>
    <col min="8" max="8" width="7.5703125" style="2" customWidth="1"/>
    <col min="9" max="9" width="7.7109375" style="2" customWidth="1"/>
    <col min="10" max="10" width="6.85546875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5" ht="90" customHeight="1">
      <c r="A1" s="23"/>
      <c r="B1" s="24"/>
      <c r="C1" s="24"/>
      <c r="D1" s="24"/>
      <c r="E1" s="24"/>
      <c r="F1" s="24"/>
      <c r="G1" s="25"/>
      <c r="H1" s="26" t="s">
        <v>0</v>
      </c>
      <c r="I1" s="26"/>
      <c r="J1" s="26"/>
      <c r="K1" s="26"/>
    </row>
    <row r="2" spans="1:15" ht="86.25" customHeight="1">
      <c r="A2" s="23" t="s">
        <v>119</v>
      </c>
      <c r="B2" s="24"/>
      <c r="C2" s="24"/>
      <c r="D2" s="24"/>
      <c r="E2" s="24"/>
      <c r="F2" s="24"/>
      <c r="G2" s="25"/>
      <c r="H2" s="26" t="s">
        <v>121</v>
      </c>
      <c r="I2" s="26"/>
      <c r="J2" s="26"/>
      <c r="K2" s="26"/>
    </row>
    <row r="3" spans="1:15" s="7" customFormat="1" ht="15.95" customHeight="1">
      <c r="A3" s="4" t="s">
        <v>109</v>
      </c>
      <c r="B3" s="4" t="s">
        <v>110</v>
      </c>
      <c r="C3" s="4" t="s">
        <v>111</v>
      </c>
      <c r="D3" s="4" t="s">
        <v>112</v>
      </c>
      <c r="E3" s="4" t="s">
        <v>113</v>
      </c>
      <c r="F3" s="4" t="s">
        <v>114</v>
      </c>
      <c r="G3" s="4" t="s">
        <v>115</v>
      </c>
      <c r="H3" s="5" t="s">
        <v>108</v>
      </c>
      <c r="I3" s="5" t="s">
        <v>116</v>
      </c>
      <c r="J3" s="5" t="s">
        <v>117</v>
      </c>
      <c r="K3" s="6" t="s">
        <v>118</v>
      </c>
    </row>
    <row r="4" spans="1:15" s="12" customFormat="1" ht="15.95" customHeight="1">
      <c r="A4" s="8">
        <v>1</v>
      </c>
      <c r="B4" s="9" t="s">
        <v>1</v>
      </c>
      <c r="C4" s="9" t="s">
        <v>58</v>
      </c>
      <c r="D4" s="10" t="s">
        <v>107</v>
      </c>
      <c r="E4" s="9" t="s">
        <v>98</v>
      </c>
      <c r="F4" s="9" t="s">
        <v>2</v>
      </c>
      <c r="G4" s="9">
        <v>71</v>
      </c>
      <c r="H4" s="11">
        <f>VLOOKUP(E4,'[1]HIMALAYA DRUG'!$H$3:$J$109,3,FALSE)</f>
        <v>30</v>
      </c>
      <c r="I4" s="11">
        <f>G4*5</f>
        <v>355</v>
      </c>
      <c r="J4" s="11">
        <v>35</v>
      </c>
      <c r="K4" s="11">
        <f t="shared" ref="K4:K43" si="0">G4*H4+I4+J4</f>
        <v>2520</v>
      </c>
      <c r="O4" s="7"/>
    </row>
    <row r="5" spans="1:15" s="12" customFormat="1" ht="15.95" customHeight="1">
      <c r="A5" s="8">
        <v>2</v>
      </c>
      <c r="B5" s="9" t="s">
        <v>1</v>
      </c>
      <c r="C5" s="9" t="s">
        <v>78</v>
      </c>
      <c r="D5" s="10" t="s">
        <v>107</v>
      </c>
      <c r="E5" s="9" t="s">
        <v>99</v>
      </c>
      <c r="F5" s="9" t="s">
        <v>30</v>
      </c>
      <c r="G5" s="9">
        <v>6</v>
      </c>
      <c r="H5" s="11">
        <f>VLOOKUP(E5,'[1]HIMALAYA DRUG'!$H$3:$J$109,3,FALSE)</f>
        <v>26</v>
      </c>
      <c r="I5" s="11">
        <f t="shared" ref="I5:I14" si="1">G5*5</f>
        <v>30</v>
      </c>
      <c r="J5" s="11">
        <v>35</v>
      </c>
      <c r="K5" s="11">
        <f t="shared" si="0"/>
        <v>221</v>
      </c>
    </row>
    <row r="6" spans="1:15" s="12" customFormat="1" ht="15.95" customHeight="1">
      <c r="A6" s="8">
        <v>3</v>
      </c>
      <c r="B6" s="9" t="s">
        <v>1</v>
      </c>
      <c r="C6" s="9" t="s">
        <v>79</v>
      </c>
      <c r="D6" s="10" t="s">
        <v>107</v>
      </c>
      <c r="E6" s="9" t="s">
        <v>99</v>
      </c>
      <c r="F6" s="9" t="s">
        <v>31</v>
      </c>
      <c r="G6" s="9">
        <v>1</v>
      </c>
      <c r="H6" s="11">
        <f>VLOOKUP(E6,'[1]HIMALAYA DRUG'!$H$3:$J$109,3,FALSE)</f>
        <v>26</v>
      </c>
      <c r="I6" s="11">
        <f t="shared" si="1"/>
        <v>5</v>
      </c>
      <c r="J6" s="11">
        <v>35</v>
      </c>
      <c r="K6" s="11">
        <f t="shared" si="0"/>
        <v>66</v>
      </c>
    </row>
    <row r="7" spans="1:15" s="12" customFormat="1" ht="15.95" customHeight="1">
      <c r="A7" s="8">
        <v>4</v>
      </c>
      <c r="B7" s="9" t="s">
        <v>1</v>
      </c>
      <c r="C7" s="9" t="s">
        <v>80</v>
      </c>
      <c r="D7" s="10" t="s">
        <v>107</v>
      </c>
      <c r="E7" s="9" t="s">
        <v>100</v>
      </c>
      <c r="F7" s="9" t="s">
        <v>32</v>
      </c>
      <c r="G7" s="9">
        <v>2</v>
      </c>
      <c r="H7" s="11">
        <f>VLOOKUP(E7,'[1]HIMALAYA DRUG'!$H$3:$J$109,3,FALSE)</f>
        <v>35</v>
      </c>
      <c r="I7" s="11">
        <f t="shared" si="1"/>
        <v>10</v>
      </c>
      <c r="J7" s="11">
        <v>35</v>
      </c>
      <c r="K7" s="11">
        <f t="shared" si="0"/>
        <v>115</v>
      </c>
    </row>
    <row r="8" spans="1:15" s="12" customFormat="1" ht="15.95" customHeight="1">
      <c r="A8" s="8">
        <v>5</v>
      </c>
      <c r="B8" s="9" t="s">
        <v>33</v>
      </c>
      <c r="C8" s="9" t="s">
        <v>81</v>
      </c>
      <c r="D8" s="10" t="s">
        <v>107</v>
      </c>
      <c r="E8" s="9" t="s">
        <v>99</v>
      </c>
      <c r="F8" s="9" t="s">
        <v>34</v>
      </c>
      <c r="G8" s="9">
        <v>50</v>
      </c>
      <c r="H8" s="11">
        <f>VLOOKUP(E8,'[1]HIMALAYA DRUG'!$H$3:$J$109,3,FALSE)</f>
        <v>26</v>
      </c>
      <c r="I8" s="11">
        <f t="shared" si="1"/>
        <v>250</v>
      </c>
      <c r="J8" s="11">
        <v>35</v>
      </c>
      <c r="K8" s="11">
        <f t="shared" si="0"/>
        <v>1585</v>
      </c>
    </row>
    <row r="9" spans="1:15" s="12" customFormat="1" ht="15.95" customHeight="1">
      <c r="A9" s="8">
        <v>6</v>
      </c>
      <c r="B9" s="9" t="s">
        <v>33</v>
      </c>
      <c r="C9" s="9" t="s">
        <v>82</v>
      </c>
      <c r="D9" s="10" t="s">
        <v>107</v>
      </c>
      <c r="E9" s="9" t="s">
        <v>99</v>
      </c>
      <c r="F9" s="9" t="s">
        <v>35</v>
      </c>
      <c r="G9" s="9">
        <v>21</v>
      </c>
      <c r="H9" s="11">
        <f>VLOOKUP(E9,'[1]HIMALAYA DRUG'!$H$3:$J$109,3,FALSE)</f>
        <v>26</v>
      </c>
      <c r="I9" s="11">
        <f t="shared" si="1"/>
        <v>105</v>
      </c>
      <c r="J9" s="11">
        <v>35</v>
      </c>
      <c r="K9" s="11">
        <f t="shared" si="0"/>
        <v>686</v>
      </c>
    </row>
    <row r="10" spans="1:15" s="12" customFormat="1" ht="15.95" customHeight="1">
      <c r="A10" s="8">
        <v>7</v>
      </c>
      <c r="B10" s="9" t="s">
        <v>33</v>
      </c>
      <c r="C10" s="9" t="s">
        <v>83</v>
      </c>
      <c r="D10" s="10" t="s">
        <v>107</v>
      </c>
      <c r="E10" s="9" t="s">
        <v>100</v>
      </c>
      <c r="F10" s="9" t="s">
        <v>36</v>
      </c>
      <c r="G10" s="9">
        <v>1</v>
      </c>
      <c r="H10" s="11">
        <f>VLOOKUP(E10,'[1]HIMALAYA DRUG'!$H$3:$J$109,3,FALSE)</f>
        <v>35</v>
      </c>
      <c r="I10" s="11">
        <f t="shared" si="1"/>
        <v>5</v>
      </c>
      <c r="J10" s="11">
        <v>35</v>
      </c>
      <c r="K10" s="11">
        <f t="shared" si="0"/>
        <v>75</v>
      </c>
    </row>
    <row r="11" spans="1:15" s="12" customFormat="1" ht="15.95" customHeight="1">
      <c r="A11" s="8">
        <v>8</v>
      </c>
      <c r="B11" s="9" t="s">
        <v>33</v>
      </c>
      <c r="C11" s="9" t="s">
        <v>96</v>
      </c>
      <c r="D11" s="10" t="s">
        <v>107</v>
      </c>
      <c r="E11" s="9" t="s">
        <v>101</v>
      </c>
      <c r="F11" s="9" t="s">
        <v>56</v>
      </c>
      <c r="G11" s="9">
        <v>31</v>
      </c>
      <c r="H11" s="11">
        <f>VLOOKUP(E11,'[1]HIMALAYA DRUG'!$H$3:$J$109,3,FALSE)</f>
        <v>40</v>
      </c>
      <c r="I11" s="11">
        <f t="shared" si="1"/>
        <v>155</v>
      </c>
      <c r="J11" s="11">
        <v>35</v>
      </c>
      <c r="K11" s="11">
        <f t="shared" si="0"/>
        <v>1430</v>
      </c>
    </row>
    <row r="12" spans="1:15" s="12" customFormat="1" ht="15.95" customHeight="1">
      <c r="A12" s="8">
        <v>9</v>
      </c>
      <c r="B12" s="9" t="s">
        <v>39</v>
      </c>
      <c r="C12" s="9" t="s">
        <v>85</v>
      </c>
      <c r="D12" s="10" t="s">
        <v>107</v>
      </c>
      <c r="E12" s="9" t="s">
        <v>100</v>
      </c>
      <c r="F12" s="9" t="s">
        <v>40</v>
      </c>
      <c r="G12" s="9">
        <v>1</v>
      </c>
      <c r="H12" s="11">
        <f>VLOOKUP(E12,'[1]HIMALAYA DRUG'!$H$3:$J$109,3,FALSE)</f>
        <v>35</v>
      </c>
      <c r="I12" s="11">
        <f t="shared" si="1"/>
        <v>5</v>
      </c>
      <c r="J12" s="11">
        <v>35</v>
      </c>
      <c r="K12" s="11">
        <f t="shared" si="0"/>
        <v>75</v>
      </c>
    </row>
    <row r="13" spans="1:15" s="12" customFormat="1" ht="15.95" customHeight="1">
      <c r="A13" s="8">
        <v>10</v>
      </c>
      <c r="B13" s="9" t="s">
        <v>53</v>
      </c>
      <c r="C13" s="9" t="s">
        <v>95</v>
      </c>
      <c r="D13" s="10" t="s">
        <v>107</v>
      </c>
      <c r="E13" s="9" t="s">
        <v>102</v>
      </c>
      <c r="F13" s="9" t="s">
        <v>54</v>
      </c>
      <c r="G13" s="9">
        <v>10</v>
      </c>
      <c r="H13" s="11">
        <f>VLOOKUP(E13,'[1]HIMALAYA DRUG'!$H$3:$J$109,3,FALSE)</f>
        <v>35</v>
      </c>
      <c r="I13" s="11">
        <f t="shared" si="1"/>
        <v>50</v>
      </c>
      <c r="J13" s="11">
        <v>35</v>
      </c>
      <c r="K13" s="11">
        <f t="shared" si="0"/>
        <v>435</v>
      </c>
    </row>
    <row r="14" spans="1:15" s="12" customFormat="1" ht="15.95" customHeight="1">
      <c r="A14" s="8">
        <v>11</v>
      </c>
      <c r="B14" s="9" t="s">
        <v>37</v>
      </c>
      <c r="C14" s="9" t="s">
        <v>84</v>
      </c>
      <c r="D14" s="10" t="s">
        <v>107</v>
      </c>
      <c r="E14" s="9" t="s">
        <v>103</v>
      </c>
      <c r="F14" s="9" t="s">
        <v>38</v>
      </c>
      <c r="G14" s="9">
        <v>18</v>
      </c>
      <c r="H14" s="11">
        <f>VLOOKUP(E14,'[1]HIMALAYA DRUG'!$H$3:$J$109,3,FALSE)</f>
        <v>30</v>
      </c>
      <c r="I14" s="11">
        <f t="shared" si="1"/>
        <v>90</v>
      </c>
      <c r="J14" s="11">
        <v>35</v>
      </c>
      <c r="K14" s="11">
        <f t="shared" si="0"/>
        <v>665</v>
      </c>
    </row>
    <row r="15" spans="1:15" s="12" customFormat="1" ht="15.95" customHeight="1">
      <c r="A15" s="8">
        <v>12</v>
      </c>
      <c r="B15" s="9" t="s">
        <v>41</v>
      </c>
      <c r="C15" s="9" t="s">
        <v>86</v>
      </c>
      <c r="D15" s="10" t="s">
        <v>107</v>
      </c>
      <c r="E15" s="9" t="s">
        <v>104</v>
      </c>
      <c r="F15" s="9" t="s">
        <v>42</v>
      </c>
      <c r="G15" s="9">
        <v>9</v>
      </c>
      <c r="H15" s="11">
        <f>VLOOKUP(E15,'[1]HIMALAYA DRUG'!$H$3:$J$109,3,FALSE)</f>
        <v>26</v>
      </c>
      <c r="I15" s="11">
        <f>VLOOKUP(E15,'[1]HIMALAYA DRUG'!$H$3:$K$109,4,FALSE)</f>
        <v>700</v>
      </c>
      <c r="J15" s="11">
        <v>35</v>
      </c>
      <c r="K15" s="11">
        <f t="shared" si="0"/>
        <v>969</v>
      </c>
    </row>
    <row r="16" spans="1:15" s="12" customFormat="1" ht="15.95" customHeight="1">
      <c r="A16" s="8">
        <v>13</v>
      </c>
      <c r="B16" s="9" t="s">
        <v>41</v>
      </c>
      <c r="C16" s="9" t="s">
        <v>87</v>
      </c>
      <c r="D16" s="10" t="s">
        <v>107</v>
      </c>
      <c r="E16" s="9" t="s">
        <v>98</v>
      </c>
      <c r="F16" s="9" t="s">
        <v>43</v>
      </c>
      <c r="G16" s="9">
        <v>14</v>
      </c>
      <c r="H16" s="11">
        <f>VLOOKUP(E16,'[1]HIMALAYA DRUG'!$H$3:$J$109,3,FALSE)</f>
        <v>30</v>
      </c>
      <c r="I16" s="11">
        <f>G16*5</f>
        <v>70</v>
      </c>
      <c r="J16" s="11">
        <v>35</v>
      </c>
      <c r="K16" s="11">
        <f t="shared" si="0"/>
        <v>525</v>
      </c>
    </row>
    <row r="17" spans="1:11" s="12" customFormat="1" ht="15.95" customHeight="1">
      <c r="A17" s="8">
        <v>14</v>
      </c>
      <c r="B17" s="9" t="s">
        <v>41</v>
      </c>
      <c r="C17" s="9" t="s">
        <v>94</v>
      </c>
      <c r="D17" s="10" t="s">
        <v>107</v>
      </c>
      <c r="E17" s="9" t="s">
        <v>103</v>
      </c>
      <c r="F17" s="9" t="s">
        <v>52</v>
      </c>
      <c r="G17" s="9">
        <v>9</v>
      </c>
      <c r="H17" s="11">
        <f>VLOOKUP(E17,'[1]HIMALAYA DRUG'!$H$3:$J$109,3,FALSE)</f>
        <v>30</v>
      </c>
      <c r="I17" s="11">
        <f t="shared" ref="I17:I43" si="2">G17*5</f>
        <v>45</v>
      </c>
      <c r="J17" s="11">
        <v>35</v>
      </c>
      <c r="K17" s="11">
        <f t="shared" si="0"/>
        <v>350</v>
      </c>
    </row>
    <row r="18" spans="1:11" s="12" customFormat="1" ht="15.95" customHeight="1">
      <c r="A18" s="8">
        <v>15</v>
      </c>
      <c r="B18" s="9" t="s">
        <v>46</v>
      </c>
      <c r="C18" s="9" t="s">
        <v>89</v>
      </c>
      <c r="D18" s="10" t="s">
        <v>107</v>
      </c>
      <c r="E18" s="9" t="s">
        <v>99</v>
      </c>
      <c r="F18" s="9" t="s">
        <v>47</v>
      </c>
      <c r="G18" s="9">
        <v>15</v>
      </c>
      <c r="H18" s="11">
        <f>VLOOKUP(E18,'[1]HIMALAYA DRUG'!$H$3:$J$109,3,FALSE)</f>
        <v>26</v>
      </c>
      <c r="I18" s="11">
        <f t="shared" si="2"/>
        <v>75</v>
      </c>
      <c r="J18" s="11">
        <v>35</v>
      </c>
      <c r="K18" s="11">
        <f t="shared" si="0"/>
        <v>500</v>
      </c>
    </row>
    <row r="19" spans="1:11" s="12" customFormat="1" ht="15.95" customHeight="1">
      <c r="A19" s="8">
        <v>16</v>
      </c>
      <c r="B19" s="9" t="s">
        <v>44</v>
      </c>
      <c r="C19" s="9" t="s">
        <v>88</v>
      </c>
      <c r="D19" s="10" t="s">
        <v>107</v>
      </c>
      <c r="E19" s="9" t="s">
        <v>98</v>
      </c>
      <c r="F19" s="9" t="s">
        <v>45</v>
      </c>
      <c r="G19" s="9">
        <v>32</v>
      </c>
      <c r="H19" s="11">
        <f>VLOOKUP(E19,'[1]HIMALAYA DRUG'!$H$3:$J$109,3,FALSE)</f>
        <v>30</v>
      </c>
      <c r="I19" s="11">
        <f t="shared" si="2"/>
        <v>160</v>
      </c>
      <c r="J19" s="11">
        <v>35</v>
      </c>
      <c r="K19" s="11">
        <f t="shared" si="0"/>
        <v>1155</v>
      </c>
    </row>
    <row r="20" spans="1:11" s="12" customFormat="1" ht="15.95" customHeight="1">
      <c r="A20" s="8">
        <v>17</v>
      </c>
      <c r="B20" s="9" t="s">
        <v>44</v>
      </c>
      <c r="C20" s="9" t="s">
        <v>90</v>
      </c>
      <c r="D20" s="10" t="s">
        <v>107</v>
      </c>
      <c r="E20" s="9" t="s">
        <v>99</v>
      </c>
      <c r="F20" s="9" t="s">
        <v>48</v>
      </c>
      <c r="G20" s="9">
        <v>3</v>
      </c>
      <c r="H20" s="11">
        <f>VLOOKUP(E20,'[1]HIMALAYA DRUG'!$H$3:$J$109,3,FALSE)</f>
        <v>26</v>
      </c>
      <c r="I20" s="11">
        <f t="shared" si="2"/>
        <v>15</v>
      </c>
      <c r="J20" s="11">
        <v>35</v>
      </c>
      <c r="K20" s="11">
        <f t="shared" si="0"/>
        <v>128</v>
      </c>
    </row>
    <row r="21" spans="1:11" s="12" customFormat="1" ht="15.95" customHeight="1">
      <c r="A21" s="8">
        <v>18</v>
      </c>
      <c r="B21" s="9" t="s">
        <v>44</v>
      </c>
      <c r="C21" s="9" t="s">
        <v>91</v>
      </c>
      <c r="D21" s="10" t="s">
        <v>107</v>
      </c>
      <c r="E21" s="9" t="s">
        <v>99</v>
      </c>
      <c r="F21" s="9" t="s">
        <v>49</v>
      </c>
      <c r="G21" s="9">
        <v>6</v>
      </c>
      <c r="H21" s="11">
        <f>VLOOKUP(E21,'[1]HIMALAYA DRUG'!$H$3:$J$109,3,FALSE)</f>
        <v>26</v>
      </c>
      <c r="I21" s="11">
        <f t="shared" si="2"/>
        <v>30</v>
      </c>
      <c r="J21" s="11">
        <v>35</v>
      </c>
      <c r="K21" s="11">
        <f t="shared" si="0"/>
        <v>221</v>
      </c>
    </row>
    <row r="22" spans="1:11" s="12" customFormat="1" ht="15.95" customHeight="1">
      <c r="A22" s="8">
        <v>19</v>
      </c>
      <c r="B22" s="9" t="s">
        <v>44</v>
      </c>
      <c r="C22" s="9" t="s">
        <v>92</v>
      </c>
      <c r="D22" s="10" t="s">
        <v>107</v>
      </c>
      <c r="E22" s="9" t="s">
        <v>99</v>
      </c>
      <c r="F22" s="9" t="s">
        <v>50</v>
      </c>
      <c r="G22" s="9">
        <v>3</v>
      </c>
      <c r="H22" s="11">
        <f>VLOOKUP(E22,'[1]HIMALAYA DRUG'!$H$3:$J$109,3,FALSE)</f>
        <v>26</v>
      </c>
      <c r="I22" s="11">
        <f t="shared" si="2"/>
        <v>15</v>
      </c>
      <c r="J22" s="11">
        <v>35</v>
      </c>
      <c r="K22" s="11">
        <f t="shared" si="0"/>
        <v>128</v>
      </c>
    </row>
    <row r="23" spans="1:11" s="12" customFormat="1" ht="15.95" customHeight="1">
      <c r="A23" s="8">
        <v>20</v>
      </c>
      <c r="B23" s="9" t="s">
        <v>44</v>
      </c>
      <c r="C23" s="9" t="s">
        <v>93</v>
      </c>
      <c r="D23" s="10" t="s">
        <v>107</v>
      </c>
      <c r="E23" s="9" t="s">
        <v>105</v>
      </c>
      <c r="F23" s="9" t="s">
        <v>51</v>
      </c>
      <c r="G23" s="9">
        <v>29</v>
      </c>
      <c r="H23" s="11">
        <f>VLOOKUP(E23,'[1]HIMALAYA DRUG'!$H$3:$J$109,3,FALSE)</f>
        <v>26</v>
      </c>
      <c r="I23" s="11">
        <f t="shared" si="2"/>
        <v>145</v>
      </c>
      <c r="J23" s="11">
        <v>35</v>
      </c>
      <c r="K23" s="11">
        <f t="shared" si="0"/>
        <v>934</v>
      </c>
    </row>
    <row r="24" spans="1:11" s="12" customFormat="1" ht="15.95" customHeight="1">
      <c r="A24" s="8">
        <v>21</v>
      </c>
      <c r="B24" s="9" t="s">
        <v>27</v>
      </c>
      <c r="C24" s="9" t="s">
        <v>76</v>
      </c>
      <c r="D24" s="10" t="s">
        <v>107</v>
      </c>
      <c r="E24" s="9" t="s">
        <v>99</v>
      </c>
      <c r="F24" s="9" t="s">
        <v>28</v>
      </c>
      <c r="G24" s="9">
        <v>6</v>
      </c>
      <c r="H24" s="11">
        <f>VLOOKUP(E24,'[1]HIMALAYA DRUG'!$H$3:$J$109,3,FALSE)</f>
        <v>26</v>
      </c>
      <c r="I24" s="11">
        <f t="shared" si="2"/>
        <v>30</v>
      </c>
      <c r="J24" s="11">
        <v>35</v>
      </c>
      <c r="K24" s="11">
        <f t="shared" si="0"/>
        <v>221</v>
      </c>
    </row>
    <row r="25" spans="1:11" s="12" customFormat="1" ht="15.95" customHeight="1">
      <c r="A25" s="8">
        <v>22</v>
      </c>
      <c r="B25" s="9" t="s">
        <v>27</v>
      </c>
      <c r="C25" s="9" t="s">
        <v>77</v>
      </c>
      <c r="D25" s="10" t="s">
        <v>107</v>
      </c>
      <c r="E25" s="9" t="s">
        <v>100</v>
      </c>
      <c r="F25" s="9" t="s">
        <v>29</v>
      </c>
      <c r="G25" s="9">
        <v>3</v>
      </c>
      <c r="H25" s="11">
        <f>VLOOKUP(E25,'[1]HIMALAYA DRUG'!$H$3:$J$109,3,FALSE)</f>
        <v>35</v>
      </c>
      <c r="I25" s="11">
        <f t="shared" si="2"/>
        <v>15</v>
      </c>
      <c r="J25" s="11">
        <v>35</v>
      </c>
      <c r="K25" s="11">
        <f t="shared" si="0"/>
        <v>155</v>
      </c>
    </row>
    <row r="26" spans="1:11" s="12" customFormat="1" ht="15.95" customHeight="1">
      <c r="A26" s="8">
        <v>23</v>
      </c>
      <c r="B26" s="9" t="s">
        <v>25</v>
      </c>
      <c r="C26" s="9" t="s">
        <v>75</v>
      </c>
      <c r="D26" s="10" t="s">
        <v>107</v>
      </c>
      <c r="E26" s="9" t="s">
        <v>103</v>
      </c>
      <c r="F26" s="9" t="s">
        <v>26</v>
      </c>
      <c r="G26" s="9">
        <v>3</v>
      </c>
      <c r="H26" s="11">
        <f>VLOOKUP(E26,'[1]HIMALAYA DRUG'!$H$3:$J$109,3,FALSE)</f>
        <v>30</v>
      </c>
      <c r="I26" s="11">
        <f t="shared" si="2"/>
        <v>15</v>
      </c>
      <c r="J26" s="11">
        <v>35</v>
      </c>
      <c r="K26" s="11">
        <f t="shared" si="0"/>
        <v>140</v>
      </c>
    </row>
    <row r="27" spans="1:11" s="12" customFormat="1" ht="15.95" customHeight="1">
      <c r="A27" s="8">
        <v>24</v>
      </c>
      <c r="B27" s="9" t="s">
        <v>23</v>
      </c>
      <c r="C27" s="9" t="s">
        <v>74</v>
      </c>
      <c r="D27" s="10" t="s">
        <v>107</v>
      </c>
      <c r="E27" s="9" t="s">
        <v>99</v>
      </c>
      <c r="F27" s="9" t="s">
        <v>24</v>
      </c>
      <c r="G27" s="9">
        <v>25</v>
      </c>
      <c r="H27" s="11">
        <f>VLOOKUP(E27,'[1]HIMALAYA DRUG'!$H$3:$J$109,3,FALSE)</f>
        <v>26</v>
      </c>
      <c r="I27" s="11">
        <f t="shared" si="2"/>
        <v>125</v>
      </c>
      <c r="J27" s="11">
        <v>35</v>
      </c>
      <c r="K27" s="11">
        <f t="shared" si="0"/>
        <v>810</v>
      </c>
    </row>
    <row r="28" spans="1:11" s="12" customFormat="1" ht="15.95" customHeight="1">
      <c r="A28" s="8">
        <v>25</v>
      </c>
      <c r="B28" s="9" t="s">
        <v>3</v>
      </c>
      <c r="C28" s="9" t="s">
        <v>59</v>
      </c>
      <c r="D28" s="10" t="s">
        <v>107</v>
      </c>
      <c r="E28" s="9" t="s">
        <v>100</v>
      </c>
      <c r="F28" s="9" t="s">
        <v>4</v>
      </c>
      <c r="G28" s="9">
        <v>1</v>
      </c>
      <c r="H28" s="11">
        <f>VLOOKUP(E28,'[1]HIMALAYA DRUG'!$H$3:$J$109,3,FALSE)</f>
        <v>35</v>
      </c>
      <c r="I28" s="11">
        <f t="shared" si="2"/>
        <v>5</v>
      </c>
      <c r="J28" s="11">
        <v>35</v>
      </c>
      <c r="K28" s="11">
        <f t="shared" si="0"/>
        <v>75</v>
      </c>
    </row>
    <row r="29" spans="1:11" s="12" customFormat="1" ht="15.95" customHeight="1">
      <c r="A29" s="8">
        <v>26</v>
      </c>
      <c r="B29" s="9" t="s">
        <v>5</v>
      </c>
      <c r="C29" s="9" t="s">
        <v>60</v>
      </c>
      <c r="D29" s="10" t="s">
        <v>107</v>
      </c>
      <c r="E29" s="9" t="s">
        <v>99</v>
      </c>
      <c r="F29" s="9" t="s">
        <v>6</v>
      </c>
      <c r="G29" s="9">
        <v>10</v>
      </c>
      <c r="H29" s="11">
        <f>VLOOKUP(E29,'[1]HIMALAYA DRUG'!$H$3:$J$109,3,FALSE)</f>
        <v>26</v>
      </c>
      <c r="I29" s="11">
        <f t="shared" si="2"/>
        <v>50</v>
      </c>
      <c r="J29" s="11">
        <v>35</v>
      </c>
      <c r="K29" s="11">
        <f t="shared" si="0"/>
        <v>345</v>
      </c>
    </row>
    <row r="30" spans="1:11" s="12" customFormat="1" ht="15.95" customHeight="1">
      <c r="A30" s="8">
        <v>27</v>
      </c>
      <c r="B30" s="9" t="s">
        <v>5</v>
      </c>
      <c r="C30" s="9" t="s">
        <v>61</v>
      </c>
      <c r="D30" s="10" t="s">
        <v>107</v>
      </c>
      <c r="E30" s="9" t="s">
        <v>100</v>
      </c>
      <c r="F30" s="9" t="s">
        <v>7</v>
      </c>
      <c r="G30" s="9">
        <v>7</v>
      </c>
      <c r="H30" s="11">
        <f>VLOOKUP(E30,'[1]HIMALAYA DRUG'!$H$3:$J$109,3,FALSE)</f>
        <v>35</v>
      </c>
      <c r="I30" s="11">
        <f t="shared" si="2"/>
        <v>35</v>
      </c>
      <c r="J30" s="11">
        <v>35</v>
      </c>
      <c r="K30" s="11">
        <f t="shared" si="0"/>
        <v>315</v>
      </c>
    </row>
    <row r="31" spans="1:11" s="12" customFormat="1" ht="15.95" customHeight="1">
      <c r="A31" s="8">
        <v>28</v>
      </c>
      <c r="B31" s="9" t="s">
        <v>8</v>
      </c>
      <c r="C31" s="9" t="s">
        <v>62</v>
      </c>
      <c r="D31" s="10" t="s">
        <v>107</v>
      </c>
      <c r="E31" s="9" t="s">
        <v>99</v>
      </c>
      <c r="F31" s="9" t="s">
        <v>9</v>
      </c>
      <c r="G31" s="9">
        <v>36</v>
      </c>
      <c r="H31" s="11">
        <f>VLOOKUP(E31,'[1]HIMALAYA DRUG'!$H$3:$J$109,3,FALSE)</f>
        <v>26</v>
      </c>
      <c r="I31" s="11">
        <f t="shared" si="2"/>
        <v>180</v>
      </c>
      <c r="J31" s="11">
        <v>35</v>
      </c>
      <c r="K31" s="11">
        <f t="shared" si="0"/>
        <v>1151</v>
      </c>
    </row>
    <row r="32" spans="1:11" s="12" customFormat="1" ht="15.95" customHeight="1">
      <c r="A32" s="8">
        <v>29</v>
      </c>
      <c r="B32" s="9" t="s">
        <v>8</v>
      </c>
      <c r="C32" s="9" t="s">
        <v>63</v>
      </c>
      <c r="D32" s="10" t="s">
        <v>107</v>
      </c>
      <c r="E32" s="9" t="s">
        <v>98</v>
      </c>
      <c r="F32" s="9" t="s">
        <v>10</v>
      </c>
      <c r="G32" s="9">
        <v>32</v>
      </c>
      <c r="H32" s="11">
        <f>VLOOKUP(E32,'[1]HIMALAYA DRUG'!$H$3:$J$109,3,FALSE)</f>
        <v>30</v>
      </c>
      <c r="I32" s="11">
        <f t="shared" si="2"/>
        <v>160</v>
      </c>
      <c r="J32" s="11">
        <v>35</v>
      </c>
      <c r="K32" s="11">
        <f t="shared" si="0"/>
        <v>1155</v>
      </c>
    </row>
    <row r="33" spans="1:11" s="12" customFormat="1" ht="15.95" customHeight="1">
      <c r="A33" s="8">
        <v>30</v>
      </c>
      <c r="B33" s="9" t="s">
        <v>11</v>
      </c>
      <c r="C33" s="9" t="s">
        <v>64</v>
      </c>
      <c r="D33" s="10" t="s">
        <v>107</v>
      </c>
      <c r="E33" s="9" t="s">
        <v>99</v>
      </c>
      <c r="F33" s="9" t="s">
        <v>12</v>
      </c>
      <c r="G33" s="9">
        <v>61</v>
      </c>
      <c r="H33" s="11">
        <f>VLOOKUP(E33,'[1]HIMALAYA DRUG'!$H$3:$J$109,3,FALSE)</f>
        <v>26</v>
      </c>
      <c r="I33" s="11">
        <f t="shared" si="2"/>
        <v>305</v>
      </c>
      <c r="J33" s="11">
        <v>35</v>
      </c>
      <c r="K33" s="11">
        <f t="shared" si="0"/>
        <v>1926</v>
      </c>
    </row>
    <row r="34" spans="1:11" s="12" customFormat="1" ht="15.95" customHeight="1">
      <c r="A34" s="8">
        <v>31</v>
      </c>
      <c r="B34" s="9" t="s">
        <v>11</v>
      </c>
      <c r="C34" s="9" t="s">
        <v>65</v>
      </c>
      <c r="D34" s="10" t="s">
        <v>107</v>
      </c>
      <c r="E34" s="9" t="s">
        <v>99</v>
      </c>
      <c r="F34" s="9" t="s">
        <v>13</v>
      </c>
      <c r="G34" s="9">
        <v>10</v>
      </c>
      <c r="H34" s="11">
        <f>VLOOKUP(E34,'[1]HIMALAYA DRUG'!$H$3:$J$109,3,FALSE)</f>
        <v>26</v>
      </c>
      <c r="I34" s="11">
        <f t="shared" si="2"/>
        <v>50</v>
      </c>
      <c r="J34" s="11">
        <v>35</v>
      </c>
      <c r="K34" s="11">
        <f t="shared" si="0"/>
        <v>345</v>
      </c>
    </row>
    <row r="35" spans="1:11" s="12" customFormat="1" ht="15.95" customHeight="1">
      <c r="A35" s="8">
        <v>32</v>
      </c>
      <c r="B35" s="9" t="s">
        <v>11</v>
      </c>
      <c r="C35" s="9" t="s">
        <v>66</v>
      </c>
      <c r="D35" s="10" t="s">
        <v>107</v>
      </c>
      <c r="E35" s="9" t="s">
        <v>99</v>
      </c>
      <c r="F35" s="9" t="s">
        <v>14</v>
      </c>
      <c r="G35" s="9">
        <v>24</v>
      </c>
      <c r="H35" s="11">
        <f>VLOOKUP(E35,'[1]HIMALAYA DRUG'!$H$3:$J$109,3,FALSE)</f>
        <v>26</v>
      </c>
      <c r="I35" s="11">
        <f t="shared" si="2"/>
        <v>120</v>
      </c>
      <c r="J35" s="11">
        <v>35</v>
      </c>
      <c r="K35" s="11">
        <f t="shared" si="0"/>
        <v>779</v>
      </c>
    </row>
    <row r="36" spans="1:11" s="12" customFormat="1" ht="15.95" customHeight="1">
      <c r="A36" s="8">
        <v>33</v>
      </c>
      <c r="B36" s="9" t="s">
        <v>11</v>
      </c>
      <c r="C36" s="9" t="s">
        <v>67</v>
      </c>
      <c r="D36" s="10" t="s">
        <v>107</v>
      </c>
      <c r="E36" s="9" t="s">
        <v>99</v>
      </c>
      <c r="F36" s="9" t="s">
        <v>15</v>
      </c>
      <c r="G36" s="9">
        <v>16</v>
      </c>
      <c r="H36" s="11">
        <f>VLOOKUP(E36,'[1]HIMALAYA DRUG'!$H$3:$J$109,3,FALSE)</f>
        <v>26</v>
      </c>
      <c r="I36" s="11">
        <f t="shared" si="2"/>
        <v>80</v>
      </c>
      <c r="J36" s="11">
        <v>35</v>
      </c>
      <c r="K36" s="11">
        <f t="shared" si="0"/>
        <v>531</v>
      </c>
    </row>
    <row r="37" spans="1:11" s="12" customFormat="1" ht="15.95" customHeight="1">
      <c r="A37" s="8">
        <v>34</v>
      </c>
      <c r="B37" s="9" t="s">
        <v>11</v>
      </c>
      <c r="C37" s="9" t="s">
        <v>68</v>
      </c>
      <c r="D37" s="10" t="s">
        <v>107</v>
      </c>
      <c r="E37" s="9" t="s">
        <v>99</v>
      </c>
      <c r="F37" s="9" t="s">
        <v>16</v>
      </c>
      <c r="G37" s="9">
        <v>8</v>
      </c>
      <c r="H37" s="11">
        <f>VLOOKUP(E37,'[1]HIMALAYA DRUG'!$H$3:$J$109,3,FALSE)</f>
        <v>26</v>
      </c>
      <c r="I37" s="11">
        <f t="shared" si="2"/>
        <v>40</v>
      </c>
      <c r="J37" s="11">
        <v>35</v>
      </c>
      <c r="K37" s="11">
        <f t="shared" si="0"/>
        <v>283</v>
      </c>
    </row>
    <row r="38" spans="1:11" s="12" customFormat="1" ht="15.95" customHeight="1">
      <c r="A38" s="8">
        <v>35</v>
      </c>
      <c r="B38" s="9" t="s">
        <v>11</v>
      </c>
      <c r="C38" s="9" t="s">
        <v>69</v>
      </c>
      <c r="D38" s="10" t="s">
        <v>107</v>
      </c>
      <c r="E38" s="9" t="s">
        <v>98</v>
      </c>
      <c r="F38" s="9" t="s">
        <v>17</v>
      </c>
      <c r="G38" s="9">
        <v>24</v>
      </c>
      <c r="H38" s="11">
        <f>VLOOKUP(E38,'[1]HIMALAYA DRUG'!$H$3:$J$109,3,FALSE)</f>
        <v>30</v>
      </c>
      <c r="I38" s="11">
        <f t="shared" si="2"/>
        <v>120</v>
      </c>
      <c r="J38" s="11">
        <v>35</v>
      </c>
      <c r="K38" s="11">
        <f t="shared" si="0"/>
        <v>875</v>
      </c>
    </row>
    <row r="39" spans="1:11" s="12" customFormat="1" ht="15.95" customHeight="1">
      <c r="A39" s="8">
        <v>36</v>
      </c>
      <c r="B39" s="9" t="s">
        <v>11</v>
      </c>
      <c r="C39" s="9" t="s">
        <v>70</v>
      </c>
      <c r="D39" s="10" t="s">
        <v>107</v>
      </c>
      <c r="E39" s="9" t="s">
        <v>105</v>
      </c>
      <c r="F39" s="9" t="s">
        <v>18</v>
      </c>
      <c r="G39" s="9">
        <v>8</v>
      </c>
      <c r="H39" s="11">
        <f>VLOOKUP(E39,'[1]HIMALAYA DRUG'!$H$3:$J$109,3,FALSE)</f>
        <v>26</v>
      </c>
      <c r="I39" s="11">
        <f t="shared" si="2"/>
        <v>40</v>
      </c>
      <c r="J39" s="11">
        <v>35</v>
      </c>
      <c r="K39" s="11">
        <f t="shared" si="0"/>
        <v>283</v>
      </c>
    </row>
    <row r="40" spans="1:11" s="12" customFormat="1" ht="15.95" customHeight="1">
      <c r="A40" s="8">
        <v>37</v>
      </c>
      <c r="B40" s="9" t="s">
        <v>11</v>
      </c>
      <c r="C40" s="9" t="s">
        <v>71</v>
      </c>
      <c r="D40" s="10" t="s">
        <v>107</v>
      </c>
      <c r="E40" s="9" t="s">
        <v>100</v>
      </c>
      <c r="F40" s="9" t="s">
        <v>19</v>
      </c>
      <c r="G40" s="9">
        <v>44</v>
      </c>
      <c r="H40" s="11">
        <f>VLOOKUP(E40,'[1]HIMALAYA DRUG'!$H$3:$J$109,3,FALSE)</f>
        <v>35</v>
      </c>
      <c r="I40" s="11">
        <f t="shared" si="2"/>
        <v>220</v>
      </c>
      <c r="J40" s="11">
        <v>35</v>
      </c>
      <c r="K40" s="11">
        <f t="shared" si="0"/>
        <v>1795</v>
      </c>
    </row>
    <row r="41" spans="1:11" s="12" customFormat="1" ht="15.95" customHeight="1">
      <c r="A41" s="8">
        <v>38</v>
      </c>
      <c r="B41" s="9" t="s">
        <v>11</v>
      </c>
      <c r="C41" s="9" t="s">
        <v>97</v>
      </c>
      <c r="D41" s="10" t="s">
        <v>107</v>
      </c>
      <c r="E41" s="9" t="s">
        <v>101</v>
      </c>
      <c r="F41" s="9" t="s">
        <v>57</v>
      </c>
      <c r="G41" s="9">
        <v>24</v>
      </c>
      <c r="H41" s="11">
        <f>VLOOKUP(E41,'[1]HIMALAYA DRUG'!$H$3:$J$109,3,FALSE)</f>
        <v>40</v>
      </c>
      <c r="I41" s="11">
        <f t="shared" si="2"/>
        <v>120</v>
      </c>
      <c r="J41" s="11">
        <v>35</v>
      </c>
      <c r="K41" s="11">
        <f t="shared" si="0"/>
        <v>1115</v>
      </c>
    </row>
    <row r="42" spans="1:11" s="12" customFormat="1" ht="15.95" customHeight="1">
      <c r="A42" s="8">
        <v>39</v>
      </c>
      <c r="B42" s="9" t="s">
        <v>20</v>
      </c>
      <c r="C42" s="9" t="s">
        <v>72</v>
      </c>
      <c r="D42" s="10" t="s">
        <v>107</v>
      </c>
      <c r="E42" s="9" t="s">
        <v>106</v>
      </c>
      <c r="F42" s="9" t="s">
        <v>21</v>
      </c>
      <c r="G42" s="9">
        <v>4</v>
      </c>
      <c r="H42" s="11">
        <f>VLOOKUP(E42,'[1]HIMALAYA DRUG'!$H$3:$J$109,3,FALSE)</f>
        <v>30</v>
      </c>
      <c r="I42" s="11">
        <f t="shared" si="2"/>
        <v>20</v>
      </c>
      <c r="J42" s="11">
        <v>35</v>
      </c>
      <c r="K42" s="11">
        <f t="shared" si="0"/>
        <v>175</v>
      </c>
    </row>
    <row r="43" spans="1:11" s="12" customFormat="1" ht="15.95" customHeight="1">
      <c r="A43" s="8">
        <v>40</v>
      </c>
      <c r="B43" s="9" t="s">
        <v>20</v>
      </c>
      <c r="C43" s="9" t="s">
        <v>73</v>
      </c>
      <c r="D43" s="10" t="s">
        <v>107</v>
      </c>
      <c r="E43" s="9" t="s">
        <v>102</v>
      </c>
      <c r="F43" s="9" t="s">
        <v>22</v>
      </c>
      <c r="G43" s="9">
        <v>6</v>
      </c>
      <c r="H43" s="11">
        <f>VLOOKUP(E43,'[1]HIMALAYA DRUG'!$H$3:$J$109,3,FALSE)</f>
        <v>35</v>
      </c>
      <c r="I43" s="11">
        <f t="shared" si="2"/>
        <v>30</v>
      </c>
      <c r="J43" s="11">
        <v>35</v>
      </c>
      <c r="K43" s="11">
        <f t="shared" si="0"/>
        <v>275</v>
      </c>
    </row>
    <row r="44" spans="1:11" s="7" customFormat="1" ht="15.95" customHeight="1">
      <c r="A44" s="17" t="s">
        <v>120</v>
      </c>
      <c r="B44" s="18"/>
      <c r="C44" s="18"/>
      <c r="D44" s="18"/>
      <c r="E44" s="18"/>
      <c r="F44" s="18"/>
      <c r="G44" s="18"/>
      <c r="H44" s="19"/>
      <c r="I44" s="19"/>
      <c r="J44" s="20"/>
      <c r="K44" s="13">
        <f>SUM(K4:K43)</f>
        <v>25532</v>
      </c>
    </row>
    <row r="45" spans="1:11" s="3" customFormat="1" ht="30" customHeight="1">
      <c r="A45" s="21" t="s">
        <v>122</v>
      </c>
      <c r="B45" s="21"/>
      <c r="C45" s="21"/>
      <c r="D45" s="21"/>
      <c r="E45" s="21"/>
      <c r="F45" s="21"/>
      <c r="G45" s="21"/>
      <c r="H45" s="22"/>
      <c r="I45" s="22"/>
      <c r="J45" s="22"/>
      <c r="K45" s="22"/>
    </row>
    <row r="46" spans="1:11" s="3" customFormat="1" ht="30" customHeight="1">
      <c r="A46" s="21" t="s">
        <v>55</v>
      </c>
      <c r="B46" s="21"/>
      <c r="C46" s="21"/>
      <c r="D46" s="21"/>
      <c r="E46" s="21"/>
      <c r="F46" s="21"/>
      <c r="G46" s="21"/>
      <c r="H46" s="22"/>
      <c r="I46" s="22"/>
      <c r="J46" s="22"/>
      <c r="K46" s="22"/>
    </row>
    <row r="47" spans="1:11" s="14" customFormat="1">
      <c r="G47" s="15">
        <f>SUM(G4:G43)</f>
        <v>684</v>
      </c>
      <c r="H47" s="16"/>
      <c r="I47" s="16"/>
      <c r="J47" s="16"/>
      <c r="K47" s="16"/>
    </row>
  </sheetData>
  <sortState ref="B4:G43">
    <sortCondition ref="B4"/>
  </sortState>
  <mergeCells count="7">
    <mergeCell ref="A44:J44"/>
    <mergeCell ref="A45:K45"/>
    <mergeCell ref="A46:K46"/>
    <mergeCell ref="A1:G1"/>
    <mergeCell ref="A2:G2"/>
    <mergeCell ref="H1:K1"/>
    <mergeCell ref="H2:K2"/>
  </mergeCells>
  <conditionalFormatting sqref="C3:C1048576">
    <cfRule type="duplicateValues" dxfId="4" priority="5"/>
    <cfRule type="duplicateValues" dxfId="3" priority="7"/>
  </conditionalFormatting>
  <conditionalFormatting sqref="C3">
    <cfRule type="duplicateValues" dxfId="2" priority="4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32" right="0.21" top="0.59" bottom="0.6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2025-01-17T07:21:12Z</cp:lastPrinted>
  <dcterms:created xsi:type="dcterms:W3CDTF">2025-01-08T08:20:27Z</dcterms:created>
  <dcterms:modified xsi:type="dcterms:W3CDTF">2025-01-17T07:26:34Z</dcterms:modified>
</cp:coreProperties>
</file>