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"/>
  <c r="I7"/>
  <c r="I8"/>
  <c r="I18"/>
  <c r="I22"/>
  <c r="I23"/>
  <c r="I26"/>
  <c r="I31"/>
  <c r="I35"/>
  <c r="I39"/>
  <c r="I40"/>
  <c r="I42"/>
  <c r="I4"/>
  <c r="I28"/>
  <c r="I5"/>
  <c r="I10"/>
  <c r="I16"/>
  <c r="I20"/>
  <c r="I13"/>
  <c r="I19"/>
  <c r="I24"/>
  <c r="I14" l="1"/>
  <c r="I15"/>
  <c r="I38"/>
  <c r="I33"/>
  <c r="I29"/>
  <c r="I25"/>
  <c r="I21"/>
  <c r="I17"/>
  <c r="I6"/>
  <c r="I34"/>
  <c r="I30"/>
  <c r="I27"/>
  <c r="I41"/>
  <c r="I36"/>
  <c r="I32"/>
</calcChain>
</file>

<file path=xl/sharedStrings.xml><?xml version="1.0" encoding="utf-8"?>
<sst xmlns="http://schemas.openxmlformats.org/spreadsheetml/2006/main" count="266" uniqueCount="133">
  <si>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</si>
  <si>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</si>
  <si>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</si>
  <si>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</si>
  <si>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</si>
  <si>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</si>
  <si>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</si>
  <si>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</si>
  <si>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01/10/2024</t>
  </si>
  <si>
    <t>1755</t>
  </si>
  <si>
    <t>PLASTIC</t>
  </si>
  <si>
    <t>04/10/2024</t>
  </si>
  <si>
    <t>1829</t>
  </si>
  <si>
    <t>1810</t>
  </si>
  <si>
    <t>1832</t>
  </si>
  <si>
    <t>05/10/2024</t>
  </si>
  <si>
    <t>1875</t>
  </si>
  <si>
    <t>07/10/2024</t>
  </si>
  <si>
    <t>1883</t>
  </si>
  <si>
    <t>1852</t>
  </si>
  <si>
    <t>1878</t>
  </si>
  <si>
    <t>1836</t>
  </si>
  <si>
    <t>GLASS</t>
  </si>
  <si>
    <t>1874</t>
  </si>
  <si>
    <t>09/10/2024</t>
  </si>
  <si>
    <t>1935</t>
  </si>
  <si>
    <t>10/10/2024</t>
  </si>
  <si>
    <t>1937</t>
  </si>
  <si>
    <t>1922</t>
  </si>
  <si>
    <t>1924</t>
  </si>
  <si>
    <t>1934</t>
  </si>
  <si>
    <t>1949</t>
  </si>
  <si>
    <t>1945</t>
  </si>
  <si>
    <t>1941</t>
  </si>
  <si>
    <t>11/10/2024</t>
  </si>
  <si>
    <t>1940</t>
  </si>
  <si>
    <t>12/10/2024</t>
  </si>
  <si>
    <t>1971</t>
  </si>
  <si>
    <t>1921</t>
  </si>
  <si>
    <t>1936</t>
  </si>
  <si>
    <t>1969</t>
  </si>
  <si>
    <t>1966</t>
  </si>
  <si>
    <t>16/10/2024</t>
  </si>
  <si>
    <t>1978</t>
  </si>
  <si>
    <t>1975</t>
  </si>
  <si>
    <t>1980</t>
  </si>
  <si>
    <t>17/10/2024</t>
  </si>
  <si>
    <t>1982</t>
  </si>
  <si>
    <t>1985</t>
  </si>
  <si>
    <t>2009</t>
  </si>
  <si>
    <t>1977</t>
  </si>
  <si>
    <t>1986</t>
  </si>
  <si>
    <t>2018</t>
  </si>
  <si>
    <t>1988</t>
  </si>
  <si>
    <t>1991</t>
  </si>
  <si>
    <t>1983</t>
  </si>
  <si>
    <t>21/10/2024</t>
  </si>
  <si>
    <t>2016</t>
  </si>
  <si>
    <t>22/10/2024</t>
  </si>
  <si>
    <t>2044</t>
  </si>
  <si>
    <t>26/10/2024</t>
  </si>
  <si>
    <t>2099</t>
  </si>
  <si>
    <t>2101</t>
  </si>
  <si>
    <t>2085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</si>
  <si>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</si>
  <si>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</si>
  <si>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</si>
  <si>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SL</t>
  </si>
  <si>
    <t>LR NO</t>
  </si>
  <si>
    <t>INV NO</t>
  </si>
  <si>
    <t>CHANDIKHOL</t>
  </si>
  <si>
    <t>DHENKANAL</t>
  </si>
  <si>
    <t>JAJPUR ROAD</t>
  </si>
  <si>
    <t>KAMAKHYANAGAR</t>
  </si>
  <si>
    <t>NIALI</t>
  </si>
  <si>
    <t>PARADEEP</t>
  </si>
  <si>
    <t>SORO</t>
  </si>
  <si>
    <t>PATTAMUNDAI</t>
  </si>
  <si>
    <t>BHUBAN</t>
  </si>
  <si>
    <t>JAJPUR TOWN</t>
  </si>
  <si>
    <t>KENDRAPARA</t>
  </si>
  <si>
    <t>JAGATSINGHPUR</t>
  </si>
  <si>
    <t>balia bazar</t>
  </si>
  <si>
    <t>PANIKOILI</t>
  </si>
  <si>
    <t>CHHATIA</t>
  </si>
  <si>
    <t>CTC</t>
  </si>
  <si>
    <t>PL/DO/13301</t>
  </si>
  <si>
    <t>PL/DO/13730</t>
  </si>
  <si>
    <t>PL/DO/13723</t>
  </si>
  <si>
    <t>PL/DO/13729</t>
  </si>
  <si>
    <t>PL/DO/13797</t>
  </si>
  <si>
    <t>PL/DO/13878</t>
  </si>
  <si>
    <t>PL/DO/13849</t>
  </si>
  <si>
    <t>PL/DO/13879</t>
  </si>
  <si>
    <t>PL/MA/09462</t>
  </si>
  <si>
    <t>PL/DO/13830</t>
  </si>
  <si>
    <t>PL/DO/14018</t>
  </si>
  <si>
    <t>PL/DO/14032</t>
  </si>
  <si>
    <t>PL/DO/14020</t>
  </si>
  <si>
    <t>PL/DO/13993</t>
  </si>
  <si>
    <t>PL/DO/14027</t>
  </si>
  <si>
    <t>PL/DO/14030</t>
  </si>
  <si>
    <t>PL/DO/14031</t>
  </si>
  <si>
    <t>PL/DO/14033</t>
  </si>
  <si>
    <t>PL/DO/14112</t>
  </si>
  <si>
    <t>PL/DO/14120</t>
  </si>
  <si>
    <t>PL/DO/14130</t>
  </si>
  <si>
    <t>PL/DO/14129</t>
  </si>
  <si>
    <t>PL/DO/14128</t>
  </si>
  <si>
    <t>PL/DO/14121</t>
  </si>
  <si>
    <t>PL/DO/14213</t>
  </si>
  <si>
    <t>PL/DO/14215</t>
  </si>
  <si>
    <t>PL/DO/14214</t>
  </si>
  <si>
    <t>PL/DO/14285</t>
  </si>
  <si>
    <t>PL/DO/14292</t>
  </si>
  <si>
    <t>PL/DO/14306</t>
  </si>
  <si>
    <t>PL/DO/14307</t>
  </si>
  <si>
    <t>PL/DO/14278</t>
  </si>
  <si>
    <t>PL/DO/14308</t>
  </si>
  <si>
    <t>PL/DO/14309</t>
  </si>
  <si>
    <t>PL/DO/14293</t>
  </si>
  <si>
    <t>PL/DO/14284</t>
  </si>
  <si>
    <t>PL/DO/14549</t>
  </si>
  <si>
    <t>PL/DO/14600</t>
  </si>
  <si>
    <t>PL/DO/14756</t>
  </si>
  <si>
    <t>PL/DO/14755</t>
  </si>
  <si>
    <t>PL/DO/14754</t>
  </si>
  <si>
    <t>FROM</t>
  </si>
  <si>
    <t>TO</t>
  </si>
  <si>
    <t>HAM</t>
  </si>
  <si>
    <t xml:space="preserve">TO, 
KRISHANA TRADING
Address: 728/B, CANTONMENT ROAD,BUXIBAZAR-753001 ODISHA,8281277870
GST No:21AOKPB4578G1Z4
</t>
  </si>
  <si>
    <t>(RUPEES ELEVEN THOUSAND SEVEN HUNDRED THIRTY FIVE ONLY)</t>
  </si>
  <si>
    <t>Bill Date:31/10/2024
Bill No : 24522
TotalAmount:11735.00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</si>
</sst>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581025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43243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KRISHAN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KENDRAPARA</v>
          </cell>
          <cell r="G4" t="str">
            <v>PLASTIC</v>
          </cell>
          <cell r="H4">
            <v>2</v>
          </cell>
          <cell r="I4">
            <v>88</v>
          </cell>
        </row>
        <row r="5">
          <cell r="F5" t="str">
            <v>CHANDIKHOL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JAJPUR ROAD</v>
          </cell>
          <cell r="G6" t="str">
            <v>PLASTIC</v>
          </cell>
          <cell r="H6">
            <v>5</v>
          </cell>
          <cell r="I6">
            <v>88</v>
          </cell>
        </row>
        <row r="7">
          <cell r="F7" t="str">
            <v>JAGATSINGHPUR</v>
          </cell>
          <cell r="G7" t="str">
            <v>PLASTIC</v>
          </cell>
          <cell r="H7">
            <v>4</v>
          </cell>
          <cell r="I7">
            <v>88</v>
          </cell>
        </row>
        <row r="8">
          <cell r="F8" t="str">
            <v>JAJPUR ROAD</v>
          </cell>
          <cell r="G8" t="str">
            <v>PLASTIC</v>
          </cell>
          <cell r="H8">
            <v>6</v>
          </cell>
          <cell r="I8">
            <v>88</v>
          </cell>
        </row>
        <row r="9">
          <cell r="F9" t="str">
            <v>DHENKANAL</v>
          </cell>
          <cell r="G9" t="str">
            <v>PLASTIC</v>
          </cell>
          <cell r="H9">
            <v>4</v>
          </cell>
          <cell r="I9">
            <v>88</v>
          </cell>
        </row>
        <row r="10">
          <cell r="F10" t="str">
            <v>PARADEEP</v>
          </cell>
          <cell r="G10" t="str">
            <v>PLASTIC</v>
          </cell>
          <cell r="H10">
            <v>1</v>
          </cell>
          <cell r="I10">
            <v>88</v>
          </cell>
        </row>
        <row r="11">
          <cell r="F11" t="str">
            <v>KUJANG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JAJPUR ROAD</v>
          </cell>
          <cell r="G12" t="str">
            <v>PLASTIC</v>
          </cell>
          <cell r="H12">
            <v>4</v>
          </cell>
          <cell r="I12">
            <v>88</v>
          </cell>
        </row>
        <row r="13">
          <cell r="F13" t="str">
            <v>CHAMPUA</v>
          </cell>
          <cell r="G13" t="str">
            <v>GLASS</v>
          </cell>
          <cell r="H13">
            <v>2</v>
          </cell>
          <cell r="I13">
            <v>120</v>
          </cell>
        </row>
        <row r="14">
          <cell r="F14" t="str">
            <v>JAJPUR ROAD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BHUBAN</v>
          </cell>
          <cell r="G15" t="str">
            <v>PLASTIC</v>
          </cell>
          <cell r="H15">
            <v>4</v>
          </cell>
          <cell r="I15">
            <v>88</v>
          </cell>
        </row>
        <row r="16">
          <cell r="F16" t="str">
            <v>RAHAMA</v>
          </cell>
          <cell r="G16" t="str">
            <v>PLASTIC</v>
          </cell>
          <cell r="H16">
            <v>4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5</v>
          </cell>
          <cell r="I17">
            <v>88</v>
          </cell>
        </row>
        <row r="18">
          <cell r="F18" t="str">
            <v>JAJPUR ROAD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KENDRAPARA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NUAPATNA</v>
          </cell>
          <cell r="G20" t="str">
            <v>PLASTIC</v>
          </cell>
          <cell r="H20">
            <v>9</v>
          </cell>
          <cell r="I20">
            <v>88</v>
          </cell>
        </row>
        <row r="21">
          <cell r="F21" t="str">
            <v>DHENKANAL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2</v>
          </cell>
          <cell r="I22">
            <v>88</v>
          </cell>
        </row>
        <row r="23">
          <cell r="F23" t="str">
            <v>PARADEEP</v>
          </cell>
          <cell r="G23" t="str">
            <v>PLASTIC</v>
          </cell>
          <cell r="H23">
            <v>7</v>
          </cell>
          <cell r="I23">
            <v>88</v>
          </cell>
        </row>
        <row r="24">
          <cell r="F24" t="str">
            <v>PATTAMUNDAI</v>
          </cell>
          <cell r="G24" t="str">
            <v>PLASTIC</v>
          </cell>
          <cell r="H24">
            <v>3</v>
          </cell>
          <cell r="I24">
            <v>88</v>
          </cell>
        </row>
        <row r="25">
          <cell r="F25" t="str">
            <v>BILAHAT</v>
          </cell>
          <cell r="G25" t="str">
            <v>PLASTIC</v>
          </cell>
          <cell r="H25">
            <v>3</v>
          </cell>
          <cell r="I25">
            <v>88</v>
          </cell>
        </row>
        <row r="26">
          <cell r="F26" t="str">
            <v>KENDRAPARA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PARADEEP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BHUBAN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PARADEEP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JAJPUR ROAD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KAMAKHYANAGAR</v>
          </cell>
          <cell r="G31" t="str">
            <v>PLASTIC</v>
          </cell>
          <cell r="H31">
            <v>4</v>
          </cell>
          <cell r="I31">
            <v>88</v>
          </cell>
        </row>
        <row r="32">
          <cell r="F32" t="str">
            <v>DHENKANAL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KAMAKHYANAGAR</v>
          </cell>
          <cell r="G33" t="str">
            <v>PLASTIC</v>
          </cell>
          <cell r="H33">
            <v>1</v>
          </cell>
          <cell r="I33">
            <v>88</v>
          </cell>
        </row>
        <row r="34">
          <cell r="F34" t="str">
            <v>JAJPUR TOWN</v>
          </cell>
          <cell r="G34" t="str">
            <v>PLASTIC</v>
          </cell>
          <cell r="H34">
            <v>1</v>
          </cell>
          <cell r="I34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6" t="s">
        <v>0</v>
      </c>
      <c r="J1" s="6"/>
      <c r="K1" s="6"/>
      <c r="L1" s="6"/>
      <c r="M1" s="6"/>
    </row>
    <row r="2" spans="1:13" ht="73.5" customHeight="1">
      <c r="A2" s="14" t="s">
        <v>130</v>
      </c>
      <c r="B2" s="15"/>
      <c r="C2" s="15"/>
      <c r="D2" s="15"/>
      <c r="E2" s="15"/>
      <c r="F2" s="15"/>
      <c r="G2" s="15"/>
      <c r="H2" s="15"/>
      <c r="I2" s="6" t="s">
        <v>132</v>
      </c>
      <c r="J2" s="6"/>
      <c r="K2" s="6"/>
      <c r="L2" s="6"/>
      <c r="M2" s="6"/>
    </row>
    <row r="3" spans="1:13" s="13" customFormat="1" ht="16.5" customHeight="1">
      <c r="A3" s="12" t="s">
        <v>67</v>
      </c>
      <c r="B3" s="12" t="s">
        <v>1</v>
      </c>
      <c r="C3" s="12" t="s">
        <v>68</v>
      </c>
      <c r="D3" s="12" t="s">
        <v>69</v>
      </c>
      <c r="E3" s="12" t="s">
        <v>127</v>
      </c>
      <c r="F3" s="12" t="s">
        <v>128</v>
      </c>
      <c r="G3" s="12" t="s">
        <v>2</v>
      </c>
      <c r="H3" s="12" t="s">
        <v>3</v>
      </c>
      <c r="I3" s="12" t="s">
        <v>4</v>
      </c>
      <c r="J3" s="12" t="s">
        <v>129</v>
      </c>
      <c r="K3" s="12" t="s">
        <v>5</v>
      </c>
      <c r="L3" s="12" t="s">
        <v>6</v>
      </c>
      <c r="M3" s="12" t="s">
        <v>7</v>
      </c>
    </row>
    <row r="4" spans="1:13">
      <c r="A4" s="2">
        <v>1</v>
      </c>
      <c r="B4" s="4" t="s">
        <v>8</v>
      </c>
      <c r="C4" s="4" t="s">
        <v>86</v>
      </c>
      <c r="D4" s="4" t="s">
        <v>9</v>
      </c>
      <c r="E4" s="10" t="s">
        <v>85</v>
      </c>
      <c r="F4" s="2" t="s">
        <v>70</v>
      </c>
      <c r="G4" s="2" t="s">
        <v>10</v>
      </c>
      <c r="H4" s="2">
        <v>11</v>
      </c>
      <c r="I4" s="3">
        <f>VLOOKUP(F4,[1]Invoice!$F$4:$I$34,4,FALSE)</f>
        <v>88</v>
      </c>
      <c r="J4" s="3">
        <f>H4*2</f>
        <v>22</v>
      </c>
      <c r="K4" s="3">
        <f>H4*12</f>
        <v>132</v>
      </c>
      <c r="L4" s="3">
        <v>25</v>
      </c>
      <c r="M4" s="5">
        <f>H4*I4+J4+K4+L4</f>
        <v>1147</v>
      </c>
    </row>
    <row r="5" spans="1:13">
      <c r="A5" s="2">
        <v>2</v>
      </c>
      <c r="B5" s="4" t="s">
        <v>11</v>
      </c>
      <c r="C5" s="4" t="s">
        <v>87</v>
      </c>
      <c r="D5" s="4" t="s">
        <v>12</v>
      </c>
      <c r="E5" s="11" t="s">
        <v>85</v>
      </c>
      <c r="F5" s="2" t="s">
        <v>71</v>
      </c>
      <c r="G5" s="2" t="s">
        <v>10</v>
      </c>
      <c r="H5" s="2">
        <v>1</v>
      </c>
      <c r="I5" s="3">
        <f>VLOOKUP(F5,[1]Invoice!$F$4:$I$34,4,FALSE)</f>
        <v>88</v>
      </c>
      <c r="J5" s="3">
        <f t="shared" ref="J5:J44" si="0">H5*2</f>
        <v>2</v>
      </c>
      <c r="K5" s="3">
        <f t="shared" ref="K5:K44" si="1">H5*12</f>
        <v>12</v>
      </c>
      <c r="L5" s="3">
        <v>25</v>
      </c>
      <c r="M5" s="3">
        <f t="shared" ref="M5:M44" si="2">H5*I5+J5+K5+L5</f>
        <v>127</v>
      </c>
    </row>
    <row r="6" spans="1:13">
      <c r="A6" s="2">
        <v>3</v>
      </c>
      <c r="B6" s="4" t="s">
        <v>11</v>
      </c>
      <c r="C6" s="4" t="s">
        <v>88</v>
      </c>
      <c r="D6" s="4" t="s">
        <v>13</v>
      </c>
      <c r="E6" s="11" t="s">
        <v>85</v>
      </c>
      <c r="F6" s="2" t="s">
        <v>72</v>
      </c>
      <c r="G6" s="2" t="s">
        <v>10</v>
      </c>
      <c r="H6" s="2">
        <v>1</v>
      </c>
      <c r="I6" s="3">
        <f>VLOOKUP(F6,[1]Invoice!$F$4:$I$34,4,FALSE)</f>
        <v>88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127</v>
      </c>
    </row>
    <row r="7" spans="1:13">
      <c r="A7" s="2">
        <v>4</v>
      </c>
      <c r="B7" s="4" t="s">
        <v>11</v>
      </c>
      <c r="C7" s="4" t="s">
        <v>89</v>
      </c>
      <c r="D7" s="4" t="s">
        <v>14</v>
      </c>
      <c r="E7" s="11" t="s">
        <v>85</v>
      </c>
      <c r="F7" s="2" t="s">
        <v>73</v>
      </c>
      <c r="G7" s="2" t="s">
        <v>10</v>
      </c>
      <c r="H7" s="2">
        <v>1</v>
      </c>
      <c r="I7" s="3">
        <f>VLOOKUP(F7,[1]Invoice!$F$4:$I$34,4,FALSE)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4" t="s">
        <v>15</v>
      </c>
      <c r="C8" s="4" t="s">
        <v>90</v>
      </c>
      <c r="D8" s="4" t="s">
        <v>16</v>
      </c>
      <c r="E8" s="11" t="s">
        <v>85</v>
      </c>
      <c r="F8" s="2" t="s">
        <v>71</v>
      </c>
      <c r="G8" s="2" t="s">
        <v>10</v>
      </c>
      <c r="H8" s="2">
        <v>4</v>
      </c>
      <c r="I8" s="3">
        <f>VLOOKUP(F8,[1]Invoice!$F$4:$I$34,4,FALSE)</f>
        <v>88</v>
      </c>
      <c r="J8" s="3">
        <f t="shared" si="0"/>
        <v>8</v>
      </c>
      <c r="K8" s="3">
        <f t="shared" si="1"/>
        <v>48</v>
      </c>
      <c r="L8" s="3">
        <v>25</v>
      </c>
      <c r="M8" s="3">
        <f t="shared" si="2"/>
        <v>433</v>
      </c>
    </row>
    <row r="9" spans="1:13">
      <c r="A9" s="2">
        <v>6</v>
      </c>
      <c r="B9" s="4" t="s">
        <v>17</v>
      </c>
      <c r="C9" s="4" t="s">
        <v>91</v>
      </c>
      <c r="D9" s="4" t="s">
        <v>18</v>
      </c>
      <c r="E9" s="11" t="s">
        <v>85</v>
      </c>
      <c r="F9" s="2" t="s">
        <v>74</v>
      </c>
      <c r="G9" s="2" t="s">
        <v>10</v>
      </c>
      <c r="H9" s="2">
        <v>8</v>
      </c>
      <c r="I9" s="3">
        <v>88</v>
      </c>
      <c r="J9" s="3">
        <f t="shared" si="0"/>
        <v>16</v>
      </c>
      <c r="K9" s="3">
        <f t="shared" si="1"/>
        <v>96</v>
      </c>
      <c r="L9" s="3">
        <v>25</v>
      </c>
      <c r="M9" s="3">
        <f t="shared" si="2"/>
        <v>841</v>
      </c>
    </row>
    <row r="10" spans="1:13">
      <c r="A10" s="2">
        <v>7</v>
      </c>
      <c r="B10" s="4" t="s">
        <v>17</v>
      </c>
      <c r="C10" s="4" t="s">
        <v>92</v>
      </c>
      <c r="D10" s="4" t="s">
        <v>19</v>
      </c>
      <c r="E10" s="11" t="s">
        <v>85</v>
      </c>
      <c r="F10" s="2" t="s">
        <v>75</v>
      </c>
      <c r="G10" s="2" t="s">
        <v>10</v>
      </c>
      <c r="H10" s="2">
        <v>1</v>
      </c>
      <c r="I10" s="3">
        <f>VLOOKUP(F10,[1]Invoice!$F$4:$I$34,4,FALSE)</f>
        <v>88</v>
      </c>
      <c r="J10" s="3">
        <f t="shared" si="0"/>
        <v>2</v>
      </c>
      <c r="K10" s="3">
        <f t="shared" si="1"/>
        <v>12</v>
      </c>
      <c r="L10" s="3">
        <v>25</v>
      </c>
      <c r="M10" s="3">
        <f t="shared" si="2"/>
        <v>127</v>
      </c>
    </row>
    <row r="11" spans="1:13">
      <c r="A11" s="2">
        <v>8</v>
      </c>
      <c r="B11" s="4" t="s">
        <v>17</v>
      </c>
      <c r="C11" s="4" t="s">
        <v>93</v>
      </c>
      <c r="D11" s="4" t="s">
        <v>20</v>
      </c>
      <c r="E11" s="11" t="s">
        <v>85</v>
      </c>
      <c r="F11" s="2" t="s">
        <v>74</v>
      </c>
      <c r="G11" s="2" t="s">
        <v>10</v>
      </c>
      <c r="H11" s="2">
        <v>3</v>
      </c>
      <c r="I11" s="3">
        <v>88</v>
      </c>
      <c r="J11" s="3">
        <f t="shared" si="0"/>
        <v>6</v>
      </c>
      <c r="K11" s="3">
        <f t="shared" si="1"/>
        <v>36</v>
      </c>
      <c r="L11" s="3">
        <v>25</v>
      </c>
      <c r="M11" s="3">
        <f t="shared" si="2"/>
        <v>331</v>
      </c>
    </row>
    <row r="12" spans="1:13">
      <c r="A12" s="2">
        <v>9</v>
      </c>
      <c r="B12" s="4" t="s">
        <v>17</v>
      </c>
      <c r="C12" s="4" t="s">
        <v>94</v>
      </c>
      <c r="D12" s="4" t="s">
        <v>21</v>
      </c>
      <c r="E12" s="11" t="s">
        <v>85</v>
      </c>
      <c r="F12" s="2" t="s">
        <v>76</v>
      </c>
      <c r="G12" s="2" t="s">
        <v>22</v>
      </c>
      <c r="H12" s="2">
        <v>5</v>
      </c>
      <c r="I12" s="3">
        <v>88</v>
      </c>
      <c r="J12" s="3">
        <f t="shared" si="0"/>
        <v>10</v>
      </c>
      <c r="K12" s="3">
        <f t="shared" si="1"/>
        <v>60</v>
      </c>
      <c r="L12" s="3">
        <v>25</v>
      </c>
      <c r="M12" s="3">
        <f t="shared" si="2"/>
        <v>535</v>
      </c>
    </row>
    <row r="13" spans="1:13">
      <c r="A13" s="2">
        <v>10</v>
      </c>
      <c r="B13" s="4" t="s">
        <v>17</v>
      </c>
      <c r="C13" s="4" t="s">
        <v>95</v>
      </c>
      <c r="D13" s="4" t="s">
        <v>23</v>
      </c>
      <c r="E13" s="11" t="s">
        <v>85</v>
      </c>
      <c r="F13" s="2" t="s">
        <v>73</v>
      </c>
      <c r="G13" s="2" t="s">
        <v>10</v>
      </c>
      <c r="H13" s="2">
        <v>2</v>
      </c>
      <c r="I13" s="3">
        <f>VLOOKUP(F13,[1]Invoice!$F$4:$I$34,4,FALSE)</f>
        <v>88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229</v>
      </c>
    </row>
    <row r="14" spans="1:13">
      <c r="A14" s="2">
        <v>11</v>
      </c>
      <c r="B14" s="4" t="s">
        <v>24</v>
      </c>
      <c r="C14" s="4" t="s">
        <v>96</v>
      </c>
      <c r="D14" s="4" t="s">
        <v>25</v>
      </c>
      <c r="E14" s="11" t="s">
        <v>85</v>
      </c>
      <c r="F14" s="2" t="s">
        <v>77</v>
      </c>
      <c r="G14" s="2" t="s">
        <v>10</v>
      </c>
      <c r="H14" s="2">
        <v>1</v>
      </c>
      <c r="I14" s="3">
        <f>VLOOKUP(F14,[1]Invoice!$F$4:$I$34,4,FALSE)</f>
        <v>88</v>
      </c>
      <c r="J14" s="3">
        <f t="shared" si="0"/>
        <v>2</v>
      </c>
      <c r="K14" s="3">
        <f t="shared" si="1"/>
        <v>12</v>
      </c>
      <c r="L14" s="3">
        <v>25</v>
      </c>
      <c r="M14" s="3">
        <f t="shared" si="2"/>
        <v>127</v>
      </c>
    </row>
    <row r="15" spans="1:13">
      <c r="A15" s="2">
        <v>12</v>
      </c>
      <c r="B15" s="4" t="s">
        <v>26</v>
      </c>
      <c r="C15" s="4" t="s">
        <v>97</v>
      </c>
      <c r="D15" s="4" t="s">
        <v>27</v>
      </c>
      <c r="E15" s="11" t="s">
        <v>85</v>
      </c>
      <c r="F15" s="2" t="s">
        <v>77</v>
      </c>
      <c r="G15" s="2" t="s">
        <v>10</v>
      </c>
      <c r="H15" s="2">
        <v>2</v>
      </c>
      <c r="I15" s="3">
        <f>VLOOKUP(F15,[1]Invoice!$F$4:$I$34,4,FALSE)</f>
        <v>88</v>
      </c>
      <c r="J15" s="3">
        <f t="shared" si="0"/>
        <v>4</v>
      </c>
      <c r="K15" s="3">
        <f t="shared" si="1"/>
        <v>24</v>
      </c>
      <c r="L15" s="3">
        <v>25</v>
      </c>
      <c r="M15" s="3">
        <f t="shared" si="2"/>
        <v>229</v>
      </c>
    </row>
    <row r="16" spans="1:13">
      <c r="A16" s="2">
        <v>13</v>
      </c>
      <c r="B16" s="4" t="s">
        <v>26</v>
      </c>
      <c r="C16" s="4" t="s">
        <v>98</v>
      </c>
      <c r="D16" s="4" t="s">
        <v>28</v>
      </c>
      <c r="E16" s="11" t="s">
        <v>85</v>
      </c>
      <c r="F16" s="2" t="s">
        <v>78</v>
      </c>
      <c r="G16" s="2" t="s">
        <v>10</v>
      </c>
      <c r="H16" s="2">
        <v>2</v>
      </c>
      <c r="I16" s="3">
        <f>VLOOKUP(F16,[1]Invoice!$F$4:$I$34,4,FALSE)</f>
        <v>88</v>
      </c>
      <c r="J16" s="3">
        <f t="shared" si="0"/>
        <v>4</v>
      </c>
      <c r="K16" s="3">
        <f t="shared" si="1"/>
        <v>24</v>
      </c>
      <c r="L16" s="3">
        <v>25</v>
      </c>
      <c r="M16" s="3">
        <f t="shared" si="2"/>
        <v>229</v>
      </c>
    </row>
    <row r="17" spans="1:13">
      <c r="A17" s="2">
        <v>14</v>
      </c>
      <c r="B17" s="4" t="s">
        <v>26</v>
      </c>
      <c r="C17" s="4" t="s">
        <v>99</v>
      </c>
      <c r="D17" s="4" t="s">
        <v>29</v>
      </c>
      <c r="E17" s="11" t="s">
        <v>85</v>
      </c>
      <c r="F17" s="2" t="s">
        <v>72</v>
      </c>
      <c r="G17" s="2" t="s">
        <v>10</v>
      </c>
      <c r="H17" s="2">
        <v>2</v>
      </c>
      <c r="I17" s="3">
        <f>VLOOKUP(F17,[1]Invoice!$F$4:$I$34,4,FALSE)</f>
        <v>88</v>
      </c>
      <c r="J17" s="3">
        <f t="shared" si="0"/>
        <v>4</v>
      </c>
      <c r="K17" s="3">
        <f t="shared" si="1"/>
        <v>24</v>
      </c>
      <c r="L17" s="3">
        <v>25</v>
      </c>
      <c r="M17" s="3">
        <f t="shared" si="2"/>
        <v>229</v>
      </c>
    </row>
    <row r="18" spans="1:13">
      <c r="A18" s="2">
        <v>15</v>
      </c>
      <c r="B18" s="4" t="s">
        <v>26</v>
      </c>
      <c r="C18" s="4" t="s">
        <v>100</v>
      </c>
      <c r="D18" s="4" t="s">
        <v>30</v>
      </c>
      <c r="E18" s="11" t="s">
        <v>85</v>
      </c>
      <c r="F18" s="2" t="s">
        <v>70</v>
      </c>
      <c r="G18" s="2" t="s">
        <v>10</v>
      </c>
      <c r="H18" s="2">
        <v>1</v>
      </c>
      <c r="I18" s="3">
        <f>VLOOKUP(F18,[1]Invoice!$F$4:$I$34,4,FALSE)</f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4" t="s">
        <v>26</v>
      </c>
      <c r="C19" s="4" t="s">
        <v>101</v>
      </c>
      <c r="D19" s="4" t="s">
        <v>31</v>
      </c>
      <c r="E19" s="11" t="s">
        <v>85</v>
      </c>
      <c r="F19" s="2" t="s">
        <v>79</v>
      </c>
      <c r="G19" s="2" t="s">
        <v>10</v>
      </c>
      <c r="H19" s="2">
        <v>2</v>
      </c>
      <c r="I19" s="3">
        <f>VLOOKUP(F19,[1]Invoice!$F$4:$I$34,4,FALSE)</f>
        <v>88</v>
      </c>
      <c r="J19" s="3">
        <f t="shared" si="0"/>
        <v>4</v>
      </c>
      <c r="K19" s="3">
        <f t="shared" si="1"/>
        <v>24</v>
      </c>
      <c r="L19" s="3">
        <v>25</v>
      </c>
      <c r="M19" s="3">
        <f t="shared" si="2"/>
        <v>229</v>
      </c>
    </row>
    <row r="20" spans="1:13">
      <c r="A20" s="2">
        <v>17</v>
      </c>
      <c r="B20" s="4" t="s">
        <v>26</v>
      </c>
      <c r="C20" s="4" t="s">
        <v>102</v>
      </c>
      <c r="D20" s="4" t="s">
        <v>32</v>
      </c>
      <c r="E20" s="11" t="s">
        <v>85</v>
      </c>
      <c r="F20" s="2" t="s">
        <v>77</v>
      </c>
      <c r="G20" s="2" t="s">
        <v>10</v>
      </c>
      <c r="H20" s="2">
        <v>4</v>
      </c>
      <c r="I20" s="3">
        <f>VLOOKUP(F20,[1]Invoice!$F$4:$I$34,4,FALSE)</f>
        <v>88</v>
      </c>
      <c r="J20" s="3">
        <f t="shared" si="0"/>
        <v>8</v>
      </c>
      <c r="K20" s="3">
        <f t="shared" si="1"/>
        <v>48</v>
      </c>
      <c r="L20" s="3">
        <v>25</v>
      </c>
      <c r="M20" s="3">
        <f t="shared" si="2"/>
        <v>433</v>
      </c>
    </row>
    <row r="21" spans="1:13">
      <c r="A21" s="2">
        <v>18</v>
      </c>
      <c r="B21" s="4" t="s">
        <v>26</v>
      </c>
      <c r="C21" s="4" t="s">
        <v>103</v>
      </c>
      <c r="D21" s="4" t="s">
        <v>33</v>
      </c>
      <c r="E21" s="11" t="s">
        <v>85</v>
      </c>
      <c r="F21" s="2" t="s">
        <v>80</v>
      </c>
      <c r="G21" s="2" t="s">
        <v>10</v>
      </c>
      <c r="H21" s="2">
        <v>3</v>
      </c>
      <c r="I21" s="3">
        <f>VLOOKUP(F21,[1]Invoice!$F$4:$I$34,4,FALSE)</f>
        <v>88</v>
      </c>
      <c r="J21" s="3">
        <f t="shared" si="0"/>
        <v>6</v>
      </c>
      <c r="K21" s="3">
        <f t="shared" si="1"/>
        <v>36</v>
      </c>
      <c r="L21" s="3">
        <v>25</v>
      </c>
      <c r="M21" s="3">
        <f t="shared" si="2"/>
        <v>331</v>
      </c>
    </row>
    <row r="22" spans="1:13">
      <c r="A22" s="2">
        <v>19</v>
      </c>
      <c r="B22" s="4" t="s">
        <v>34</v>
      </c>
      <c r="C22" s="4" t="s">
        <v>104</v>
      </c>
      <c r="D22" s="4" t="s">
        <v>35</v>
      </c>
      <c r="E22" s="11" t="s">
        <v>85</v>
      </c>
      <c r="F22" s="2" t="s">
        <v>80</v>
      </c>
      <c r="G22" s="2" t="s">
        <v>10</v>
      </c>
      <c r="H22" s="2">
        <v>2</v>
      </c>
      <c r="I22" s="3">
        <f>VLOOKUP(F22,[1]Invoice!$F$4:$I$34,4,FALSE)</f>
        <v>88</v>
      </c>
      <c r="J22" s="3">
        <f t="shared" si="0"/>
        <v>4</v>
      </c>
      <c r="K22" s="3">
        <f t="shared" si="1"/>
        <v>24</v>
      </c>
      <c r="L22" s="3">
        <v>25</v>
      </c>
      <c r="M22" s="3">
        <f t="shared" si="2"/>
        <v>229</v>
      </c>
    </row>
    <row r="23" spans="1:13">
      <c r="A23" s="2">
        <v>20</v>
      </c>
      <c r="B23" s="4" t="s">
        <v>36</v>
      </c>
      <c r="C23" s="4" t="s">
        <v>105</v>
      </c>
      <c r="D23" s="4" t="s">
        <v>37</v>
      </c>
      <c r="E23" s="11" t="s">
        <v>85</v>
      </c>
      <c r="F23" s="2" t="s">
        <v>70</v>
      </c>
      <c r="G23" s="2" t="s">
        <v>10</v>
      </c>
      <c r="H23" s="2">
        <v>1</v>
      </c>
      <c r="I23" s="3">
        <f>VLOOKUP(F23,[1]Invoice!$F$4:$I$34,4,FALSE)</f>
        <v>88</v>
      </c>
      <c r="J23" s="3">
        <f t="shared" si="0"/>
        <v>2</v>
      </c>
      <c r="K23" s="3">
        <f t="shared" si="1"/>
        <v>12</v>
      </c>
      <c r="L23" s="3">
        <v>25</v>
      </c>
      <c r="M23" s="3">
        <f t="shared" si="2"/>
        <v>127</v>
      </c>
    </row>
    <row r="24" spans="1:13">
      <c r="A24" s="2">
        <v>21</v>
      </c>
      <c r="B24" s="4" t="s">
        <v>36</v>
      </c>
      <c r="C24" s="4" t="s">
        <v>106</v>
      </c>
      <c r="D24" s="4" t="s">
        <v>38</v>
      </c>
      <c r="E24" s="11" t="s">
        <v>85</v>
      </c>
      <c r="F24" s="2" t="s">
        <v>80</v>
      </c>
      <c r="G24" s="2" t="s">
        <v>10</v>
      </c>
      <c r="H24" s="2">
        <v>1</v>
      </c>
      <c r="I24" s="3">
        <f>VLOOKUP(F24,[1]Invoice!$F$4:$I$34,4,FALSE)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22</v>
      </c>
      <c r="B25" s="4" t="s">
        <v>36</v>
      </c>
      <c r="C25" s="4" t="s">
        <v>107</v>
      </c>
      <c r="D25" s="4" t="s">
        <v>39</v>
      </c>
      <c r="E25" s="11" t="s">
        <v>85</v>
      </c>
      <c r="F25" s="2" t="s">
        <v>80</v>
      </c>
      <c r="G25" s="2" t="s">
        <v>10</v>
      </c>
      <c r="H25" s="2">
        <v>1</v>
      </c>
      <c r="I25" s="3">
        <f>VLOOKUP(F25,[1]Invoice!$F$4:$I$34,4,FALSE)</f>
        <v>88</v>
      </c>
      <c r="J25" s="3">
        <f t="shared" si="0"/>
        <v>2</v>
      </c>
      <c r="K25" s="3">
        <f t="shared" si="1"/>
        <v>12</v>
      </c>
      <c r="L25" s="3">
        <v>25</v>
      </c>
      <c r="M25" s="3">
        <f t="shared" si="2"/>
        <v>127</v>
      </c>
    </row>
    <row r="26" spans="1:13">
      <c r="A26" s="2">
        <v>23</v>
      </c>
      <c r="B26" s="4" t="s">
        <v>36</v>
      </c>
      <c r="C26" s="4" t="s">
        <v>108</v>
      </c>
      <c r="D26" s="4" t="s">
        <v>40</v>
      </c>
      <c r="E26" s="11" t="s">
        <v>85</v>
      </c>
      <c r="F26" s="2" t="s">
        <v>70</v>
      </c>
      <c r="G26" s="2" t="s">
        <v>10</v>
      </c>
      <c r="H26" s="2">
        <v>3</v>
      </c>
      <c r="I26" s="3">
        <f>VLOOKUP(F26,[1]Invoice!$F$4:$I$34,4,FALSE)</f>
        <v>88</v>
      </c>
      <c r="J26" s="3">
        <f t="shared" si="0"/>
        <v>6</v>
      </c>
      <c r="K26" s="3">
        <f t="shared" si="1"/>
        <v>36</v>
      </c>
      <c r="L26" s="3">
        <v>25</v>
      </c>
      <c r="M26" s="3">
        <f t="shared" si="2"/>
        <v>331</v>
      </c>
    </row>
    <row r="27" spans="1:13">
      <c r="A27" s="2">
        <v>24</v>
      </c>
      <c r="B27" s="4" t="s">
        <v>36</v>
      </c>
      <c r="C27" s="4" t="s">
        <v>109</v>
      </c>
      <c r="D27" s="4" t="s">
        <v>41</v>
      </c>
      <c r="E27" s="11" t="s">
        <v>85</v>
      </c>
      <c r="F27" s="2" t="s">
        <v>72</v>
      </c>
      <c r="G27" s="2" t="s">
        <v>10</v>
      </c>
      <c r="H27" s="2">
        <v>3</v>
      </c>
      <c r="I27" s="3">
        <f>VLOOKUP(F27,[1]Invoice!$F$4:$I$34,4,FALSE)</f>
        <v>88</v>
      </c>
      <c r="J27" s="3">
        <f t="shared" si="0"/>
        <v>6</v>
      </c>
      <c r="K27" s="3">
        <f t="shared" si="1"/>
        <v>36</v>
      </c>
      <c r="L27" s="3">
        <v>25</v>
      </c>
      <c r="M27" s="3">
        <f t="shared" si="2"/>
        <v>331</v>
      </c>
    </row>
    <row r="28" spans="1:13">
      <c r="A28" s="2">
        <v>25</v>
      </c>
      <c r="B28" s="4" t="s">
        <v>42</v>
      </c>
      <c r="C28" s="4" t="s">
        <v>110</v>
      </c>
      <c r="D28" s="4" t="s">
        <v>43</v>
      </c>
      <c r="E28" s="11" t="s">
        <v>85</v>
      </c>
      <c r="F28" s="2" t="s">
        <v>72</v>
      </c>
      <c r="G28" s="2" t="s">
        <v>10</v>
      </c>
      <c r="H28" s="2">
        <v>1</v>
      </c>
      <c r="I28" s="3">
        <f>VLOOKUP(F28,[1]Invoice!$F$4:$I$34,4,FALSE)</f>
        <v>88</v>
      </c>
      <c r="J28" s="3">
        <f t="shared" si="0"/>
        <v>2</v>
      </c>
      <c r="K28" s="3">
        <f t="shared" si="1"/>
        <v>12</v>
      </c>
      <c r="L28" s="3">
        <v>25</v>
      </c>
      <c r="M28" s="3">
        <f t="shared" si="2"/>
        <v>127</v>
      </c>
    </row>
    <row r="29" spans="1:13">
      <c r="A29" s="2">
        <v>26</v>
      </c>
      <c r="B29" s="4" t="s">
        <v>42</v>
      </c>
      <c r="C29" s="4" t="s">
        <v>111</v>
      </c>
      <c r="D29" s="4" t="s">
        <v>44</v>
      </c>
      <c r="E29" s="11" t="s">
        <v>85</v>
      </c>
      <c r="F29" s="2" t="s">
        <v>72</v>
      </c>
      <c r="G29" s="2" t="s">
        <v>10</v>
      </c>
      <c r="H29" s="2">
        <v>2</v>
      </c>
      <c r="I29" s="3">
        <f>VLOOKUP(F29,[1]Invoice!$F$4:$I$34,4,FALSE)</f>
        <v>88</v>
      </c>
      <c r="J29" s="3">
        <f t="shared" si="0"/>
        <v>4</v>
      </c>
      <c r="K29" s="3">
        <f t="shared" si="1"/>
        <v>24</v>
      </c>
      <c r="L29" s="3">
        <v>25</v>
      </c>
      <c r="M29" s="3">
        <f t="shared" si="2"/>
        <v>229</v>
      </c>
    </row>
    <row r="30" spans="1:13">
      <c r="A30" s="2">
        <v>27</v>
      </c>
      <c r="B30" s="4" t="s">
        <v>42</v>
      </c>
      <c r="C30" s="4" t="s">
        <v>112</v>
      </c>
      <c r="D30" s="4" t="s">
        <v>45</v>
      </c>
      <c r="E30" s="11" t="s">
        <v>85</v>
      </c>
      <c r="F30" s="2" t="s">
        <v>72</v>
      </c>
      <c r="G30" s="2" t="s">
        <v>10</v>
      </c>
      <c r="H30" s="2">
        <v>3</v>
      </c>
      <c r="I30" s="3">
        <f>VLOOKUP(F30,[1]Invoice!$F$4:$I$34,4,FALSE)</f>
        <v>88</v>
      </c>
      <c r="J30" s="3">
        <f t="shared" si="0"/>
        <v>6</v>
      </c>
      <c r="K30" s="3">
        <f t="shared" si="1"/>
        <v>36</v>
      </c>
      <c r="L30" s="3">
        <v>25</v>
      </c>
      <c r="M30" s="3">
        <f t="shared" si="2"/>
        <v>331</v>
      </c>
    </row>
    <row r="31" spans="1:13">
      <c r="A31" s="2">
        <v>28</v>
      </c>
      <c r="B31" s="4" t="s">
        <v>46</v>
      </c>
      <c r="C31" s="4" t="s">
        <v>113</v>
      </c>
      <c r="D31" s="4" t="s">
        <v>47</v>
      </c>
      <c r="E31" s="11" t="s">
        <v>85</v>
      </c>
      <c r="F31" s="2" t="s">
        <v>81</v>
      </c>
      <c r="G31" s="2" t="s">
        <v>10</v>
      </c>
      <c r="H31" s="2">
        <v>2</v>
      </c>
      <c r="I31" s="3">
        <f>VLOOKUP(F31,[1]Invoice!$F$4:$I$34,4,FALSE)</f>
        <v>88</v>
      </c>
      <c r="J31" s="3">
        <f t="shared" si="0"/>
        <v>4</v>
      </c>
      <c r="K31" s="3">
        <f t="shared" si="1"/>
        <v>24</v>
      </c>
      <c r="L31" s="3">
        <v>25</v>
      </c>
      <c r="M31" s="3">
        <f t="shared" si="2"/>
        <v>229</v>
      </c>
    </row>
    <row r="32" spans="1:13">
      <c r="A32" s="2">
        <v>29</v>
      </c>
      <c r="B32" s="4" t="s">
        <v>46</v>
      </c>
      <c r="C32" s="4" t="s">
        <v>114</v>
      </c>
      <c r="D32" s="4" t="s">
        <v>48</v>
      </c>
      <c r="E32" s="11" t="s">
        <v>85</v>
      </c>
      <c r="F32" s="2" t="s">
        <v>75</v>
      </c>
      <c r="G32" s="2" t="s">
        <v>10</v>
      </c>
      <c r="H32" s="2">
        <v>1</v>
      </c>
      <c r="I32" s="3">
        <f>VLOOKUP(F32,[1]Invoice!$F$4:$I$34,4,FALSE)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30</v>
      </c>
      <c r="B33" s="4" t="s">
        <v>46</v>
      </c>
      <c r="C33" s="4" t="s">
        <v>115</v>
      </c>
      <c r="D33" s="4" t="s">
        <v>49</v>
      </c>
      <c r="E33" s="11" t="s">
        <v>85</v>
      </c>
      <c r="F33" s="2" t="s">
        <v>71</v>
      </c>
      <c r="G33" s="2" t="s">
        <v>10</v>
      </c>
      <c r="H33" s="2">
        <v>3</v>
      </c>
      <c r="I33" s="3">
        <f>VLOOKUP(F33,[1]Invoice!$F$4:$I$34,4,FALSE)</f>
        <v>88</v>
      </c>
      <c r="J33" s="3">
        <f t="shared" si="0"/>
        <v>6</v>
      </c>
      <c r="K33" s="3">
        <f t="shared" si="1"/>
        <v>36</v>
      </c>
      <c r="L33" s="3">
        <v>25</v>
      </c>
      <c r="M33" s="3">
        <f t="shared" si="2"/>
        <v>331</v>
      </c>
    </row>
    <row r="34" spans="1:13">
      <c r="A34" s="2">
        <v>31</v>
      </c>
      <c r="B34" s="4" t="s">
        <v>46</v>
      </c>
      <c r="C34" s="4" t="s">
        <v>116</v>
      </c>
      <c r="D34" s="4" t="s">
        <v>50</v>
      </c>
      <c r="E34" s="11" t="s">
        <v>85</v>
      </c>
      <c r="F34" s="2" t="s">
        <v>72</v>
      </c>
      <c r="G34" s="2" t="s">
        <v>10</v>
      </c>
      <c r="H34" s="2">
        <v>5</v>
      </c>
      <c r="I34" s="3">
        <f>VLOOKUP(F34,[1]Invoice!$F$4:$I$34,4,FALSE)</f>
        <v>88</v>
      </c>
      <c r="J34" s="3">
        <f t="shared" si="0"/>
        <v>10</v>
      </c>
      <c r="K34" s="3">
        <f t="shared" si="1"/>
        <v>60</v>
      </c>
      <c r="L34" s="3">
        <v>25</v>
      </c>
      <c r="M34" s="3">
        <f t="shared" si="2"/>
        <v>535</v>
      </c>
    </row>
    <row r="35" spans="1:13">
      <c r="A35" s="2">
        <v>32</v>
      </c>
      <c r="B35" s="4" t="s">
        <v>46</v>
      </c>
      <c r="C35" s="4" t="s">
        <v>117</v>
      </c>
      <c r="D35" s="4" t="s">
        <v>51</v>
      </c>
      <c r="E35" s="11" t="s">
        <v>85</v>
      </c>
      <c r="F35" s="2" t="s">
        <v>80</v>
      </c>
      <c r="G35" s="2" t="s">
        <v>10</v>
      </c>
      <c r="H35" s="2">
        <v>3</v>
      </c>
      <c r="I35" s="3">
        <f>VLOOKUP(F35,[1]Invoice!$F$4:$I$34,4,FALSE)</f>
        <v>88</v>
      </c>
      <c r="J35" s="3">
        <f t="shared" si="0"/>
        <v>6</v>
      </c>
      <c r="K35" s="3">
        <f t="shared" si="1"/>
        <v>36</v>
      </c>
      <c r="L35" s="3">
        <v>25</v>
      </c>
      <c r="M35" s="3">
        <f t="shared" si="2"/>
        <v>331</v>
      </c>
    </row>
    <row r="36" spans="1:13">
      <c r="A36" s="2">
        <v>33</v>
      </c>
      <c r="B36" s="4" t="s">
        <v>46</v>
      </c>
      <c r="C36" s="4" t="s">
        <v>118</v>
      </c>
      <c r="D36" s="4" t="s">
        <v>52</v>
      </c>
      <c r="E36" s="11" t="s">
        <v>85</v>
      </c>
      <c r="F36" s="2" t="s">
        <v>75</v>
      </c>
      <c r="G36" s="2" t="s">
        <v>10</v>
      </c>
      <c r="H36" s="2">
        <v>1</v>
      </c>
      <c r="I36" s="3">
        <f>VLOOKUP(F36,[1]Invoice!$F$4:$I$34,4,FALSE)</f>
        <v>88</v>
      </c>
      <c r="J36" s="3">
        <f t="shared" si="0"/>
        <v>2</v>
      </c>
      <c r="K36" s="3">
        <f t="shared" si="1"/>
        <v>12</v>
      </c>
      <c r="L36" s="3">
        <v>25</v>
      </c>
      <c r="M36" s="3">
        <f t="shared" si="2"/>
        <v>127</v>
      </c>
    </row>
    <row r="37" spans="1:13">
      <c r="A37" s="2">
        <v>34</v>
      </c>
      <c r="B37" s="4" t="s">
        <v>46</v>
      </c>
      <c r="C37" s="4" t="s">
        <v>119</v>
      </c>
      <c r="D37" s="4" t="s">
        <v>53</v>
      </c>
      <c r="E37" s="11" t="s">
        <v>85</v>
      </c>
      <c r="F37" s="2" t="s">
        <v>82</v>
      </c>
      <c r="G37" s="2" t="s">
        <v>10</v>
      </c>
      <c r="H37" s="2">
        <v>1</v>
      </c>
      <c r="I37" s="3"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35</v>
      </c>
      <c r="B38" s="4" t="s">
        <v>46</v>
      </c>
      <c r="C38" s="4" t="s">
        <v>120</v>
      </c>
      <c r="D38" s="4" t="s">
        <v>54</v>
      </c>
      <c r="E38" s="11" t="s">
        <v>85</v>
      </c>
      <c r="F38" s="2" t="s">
        <v>75</v>
      </c>
      <c r="G38" s="2" t="s">
        <v>10</v>
      </c>
      <c r="H38" s="2">
        <v>5</v>
      </c>
      <c r="I38" s="3">
        <f>VLOOKUP(F38,[1]Invoice!$F$4:$I$34,4,FALSE)</f>
        <v>88</v>
      </c>
      <c r="J38" s="3">
        <f t="shared" si="0"/>
        <v>10</v>
      </c>
      <c r="K38" s="3">
        <f t="shared" si="1"/>
        <v>60</v>
      </c>
      <c r="L38" s="3">
        <v>25</v>
      </c>
      <c r="M38" s="3">
        <f t="shared" si="2"/>
        <v>535</v>
      </c>
    </row>
    <row r="39" spans="1:13">
      <c r="A39" s="2">
        <v>36</v>
      </c>
      <c r="B39" s="4" t="s">
        <v>46</v>
      </c>
      <c r="C39" s="4" t="s">
        <v>121</v>
      </c>
      <c r="D39" s="4" t="s">
        <v>55</v>
      </c>
      <c r="E39" s="11" t="s">
        <v>85</v>
      </c>
      <c r="F39" s="2" t="s">
        <v>81</v>
      </c>
      <c r="G39" s="2" t="s">
        <v>10</v>
      </c>
      <c r="H39" s="2">
        <v>1</v>
      </c>
      <c r="I39" s="3">
        <f>VLOOKUP(F39,[1]Invoice!$F$4:$I$34,4,FALSE)</f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 t="shared" si="2"/>
        <v>127</v>
      </c>
    </row>
    <row r="40" spans="1:13">
      <c r="A40" s="2">
        <v>37</v>
      </c>
      <c r="B40" s="4" t="s">
        <v>56</v>
      </c>
      <c r="C40" s="4" t="s">
        <v>122</v>
      </c>
      <c r="D40" s="4" t="s">
        <v>57</v>
      </c>
      <c r="E40" s="11" t="s">
        <v>85</v>
      </c>
      <c r="F40" s="2" t="s">
        <v>75</v>
      </c>
      <c r="G40" s="2" t="s">
        <v>10</v>
      </c>
      <c r="H40" s="2">
        <v>3</v>
      </c>
      <c r="I40" s="3">
        <f>VLOOKUP(F40,[1]Invoice!$F$4:$I$34,4,FALSE)</f>
        <v>88</v>
      </c>
      <c r="J40" s="3">
        <f t="shared" si="0"/>
        <v>6</v>
      </c>
      <c r="K40" s="3">
        <f t="shared" si="1"/>
        <v>36</v>
      </c>
      <c r="L40" s="3">
        <v>25</v>
      </c>
      <c r="M40" s="3">
        <f t="shared" si="2"/>
        <v>331</v>
      </c>
    </row>
    <row r="41" spans="1:13">
      <c r="A41" s="2">
        <v>38</v>
      </c>
      <c r="B41" s="4" t="s">
        <v>58</v>
      </c>
      <c r="C41" s="4" t="s">
        <v>123</v>
      </c>
      <c r="D41" s="4" t="s">
        <v>59</v>
      </c>
      <c r="E41" s="11" t="s">
        <v>85</v>
      </c>
      <c r="F41" s="2" t="s">
        <v>78</v>
      </c>
      <c r="G41" s="2" t="s">
        <v>10</v>
      </c>
      <c r="H41" s="2">
        <v>1</v>
      </c>
      <c r="I41" s="3">
        <f>VLOOKUP(F41,[1]Invoice!$F$4:$I$34,4,FALSE)</f>
        <v>88</v>
      </c>
      <c r="J41" s="3">
        <f t="shared" si="0"/>
        <v>2</v>
      </c>
      <c r="K41" s="3">
        <f t="shared" si="1"/>
        <v>12</v>
      </c>
      <c r="L41" s="3">
        <v>25</v>
      </c>
      <c r="M41" s="3">
        <f t="shared" si="2"/>
        <v>127</v>
      </c>
    </row>
    <row r="42" spans="1:13">
      <c r="A42" s="2">
        <v>39</v>
      </c>
      <c r="B42" s="4" t="s">
        <v>60</v>
      </c>
      <c r="C42" s="4" t="s">
        <v>124</v>
      </c>
      <c r="D42" s="4" t="s">
        <v>61</v>
      </c>
      <c r="E42" s="11" t="s">
        <v>85</v>
      </c>
      <c r="F42" s="2" t="s">
        <v>81</v>
      </c>
      <c r="G42" s="2" t="s">
        <v>10</v>
      </c>
      <c r="H42" s="2">
        <v>1</v>
      </c>
      <c r="I42" s="3">
        <f>VLOOKUP(F42,[1]Invoice!$F$4:$I$34,4,FALSE)</f>
        <v>88</v>
      </c>
      <c r="J42" s="3">
        <f t="shared" si="0"/>
        <v>2</v>
      </c>
      <c r="K42" s="3">
        <f t="shared" si="1"/>
        <v>12</v>
      </c>
      <c r="L42" s="3">
        <v>25</v>
      </c>
      <c r="M42" s="3">
        <f t="shared" si="2"/>
        <v>127</v>
      </c>
    </row>
    <row r="43" spans="1:13">
      <c r="A43" s="2">
        <v>40</v>
      </c>
      <c r="B43" s="4" t="s">
        <v>60</v>
      </c>
      <c r="C43" s="4" t="s">
        <v>125</v>
      </c>
      <c r="D43" s="4" t="s">
        <v>62</v>
      </c>
      <c r="E43" s="11" t="s">
        <v>85</v>
      </c>
      <c r="F43" s="2" t="s">
        <v>83</v>
      </c>
      <c r="G43" s="2" t="s">
        <v>10</v>
      </c>
      <c r="H43" s="2">
        <v>1</v>
      </c>
      <c r="I43" s="3">
        <v>88</v>
      </c>
      <c r="J43" s="3">
        <f t="shared" si="0"/>
        <v>2</v>
      </c>
      <c r="K43" s="3">
        <f t="shared" si="1"/>
        <v>12</v>
      </c>
      <c r="L43" s="3">
        <v>25</v>
      </c>
      <c r="M43" s="3">
        <f t="shared" si="2"/>
        <v>127</v>
      </c>
    </row>
    <row r="44" spans="1:13">
      <c r="A44" s="4">
        <v>41</v>
      </c>
      <c r="B44" s="4" t="s">
        <v>60</v>
      </c>
      <c r="C44" s="4" t="s">
        <v>126</v>
      </c>
      <c r="D44" s="4" t="s">
        <v>63</v>
      </c>
      <c r="E44" s="11" t="s">
        <v>85</v>
      </c>
      <c r="F44" s="2" t="s">
        <v>84</v>
      </c>
      <c r="G44" s="2" t="s">
        <v>10</v>
      </c>
      <c r="H44" s="2">
        <v>6</v>
      </c>
      <c r="I44" s="3">
        <v>88</v>
      </c>
      <c r="J44" s="3">
        <f t="shared" si="0"/>
        <v>12</v>
      </c>
      <c r="K44" s="3">
        <f t="shared" si="1"/>
        <v>72</v>
      </c>
      <c r="L44" s="3">
        <v>25</v>
      </c>
      <c r="M44" s="3">
        <f t="shared" si="2"/>
        <v>637</v>
      </c>
    </row>
    <row r="45" spans="1:13">
      <c r="A45" s="17" t="s">
        <v>131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16">
        <f>SUM(M4:M44)</f>
        <v>11735</v>
      </c>
    </row>
    <row r="46" spans="1:13" s="9" customFormat="1">
      <c r="A46" s="6" t="s">
        <v>64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8"/>
    </row>
    <row r="47" spans="1:13" s="9" customFormat="1">
      <c r="A47" s="6" t="s">
        <v>65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8"/>
    </row>
    <row r="48" spans="1:13" s="9" customFormat="1" ht="30" customHeight="1">
      <c r="A48" s="7" t="s">
        <v>66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8"/>
    </row>
    <row r="49" s="9" customFormat="1"/>
    <row r="50" s="9" customFormat="1"/>
  </sheetData>
  <mergeCells count="134">
    <mergeCell ref="A47:L47"/>
    <mergeCell ref="A48:L48"/>
    <mergeCell ref="A45:L45"/>
    <mergeCell ref="A1:H1"/>
    <mergeCell ref="A2:H2"/>
    <mergeCell ref="A46:L46"/>
    <mergeCell ref="A44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2024-11-06T10:15:24Z</dcterms:created>
  <dcterms:modified xsi:type="dcterms:W3CDTF">2024-11-06T10:15:26Z</dcterms:modified>
</cp:coreProperties>
</file>