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/>
  <c r="K9"/>
  <c r="J9"/>
  <c r="I9"/>
  <c r="M9" s="1"/>
  <c r="K8"/>
  <c r="J8"/>
  <c r="I8"/>
  <c r="K7"/>
  <c r="J7"/>
  <c r="I7"/>
  <c r="M7" s="1"/>
  <c r="K6"/>
  <c r="J6"/>
  <c r="I6"/>
  <c r="K5"/>
  <c r="J5"/>
  <c r="I5"/>
  <c r="M5" s="1"/>
  <c r="K4"/>
  <c r="J4"/>
  <c r="I4"/>
  <c r="M4" l="1"/>
  <c r="M6"/>
  <c r="M8"/>
  <c r="M10" l="1"/>
</calcChain>
</file>

<file path=xl/sharedStrings.xml><?xml version="1.0" encoding="utf-8"?>
<sst xmlns="http://schemas.openxmlformats.org/spreadsheetml/2006/main" count="49" uniqueCount="40">
  <si>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</si>
  <si>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</si>
  <si>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</si>
  <si>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</si>
  <si>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</si>
  <si>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</si>
  <si>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</si>
  <si>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</si>
  <si>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</si>
  <si>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</si>
  <si>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</si>
  <si>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</si>
  <si>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</si>
  <si>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</si>
  <si>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BHUBANESWAR</t>
  </si>
  <si>
    <t>CTC</t>
  </si>
  <si>
    <t>INV.NO.</t>
  </si>
  <si>
    <t xml:space="preserve">
TARA PAINTS PRIVATE LIMITED
Address:PLOT NO 598 GURUKRUPA BHAWAN, 
KENDRAPARA CANAL ROAD, TAROL, 
JAGATPUR, CUTTACK. 754021,9853536000
GST No: 21AAHCT9345F1ZC
</t>
  </si>
  <si>
    <t>Kindly, verify &amp; confirm within 7 days, else GST will be filed by 20th NOV 2024. 
GST to be paid by Consignor under Reverse Charge Mechanism(RCM) as per GST.</t>
  </si>
  <si>
    <t>01/10/2024</t>
  </si>
  <si>
    <t>PL/JA/15511</t>
  </si>
  <si>
    <t>0336</t>
  </si>
  <si>
    <t>RAIRANGPUR</t>
  </si>
  <si>
    <t>04/10/2024</t>
  </si>
  <si>
    <t>PL/JA/15873</t>
  </si>
  <si>
    <t>00345</t>
  </si>
  <si>
    <t>KENDRAPARA</t>
  </si>
  <si>
    <t>PL/JA/15874</t>
  </si>
  <si>
    <t>0346</t>
  </si>
  <si>
    <t>07/10/2024</t>
  </si>
  <si>
    <t>PL/JA/16095</t>
  </si>
  <si>
    <t>00350</t>
  </si>
  <si>
    <t>PL/JA/16140</t>
  </si>
  <si>
    <t>348</t>
  </si>
  <si>
    <t>BHADRAK</t>
  </si>
  <si>
    <t>30/10/2024</t>
  </si>
  <si>
    <t>PL/JA/17598</t>
  </si>
  <si>
    <t>389</t>
  </si>
  <si>
    <t>(RUPEES FIVE THOUSAND FOUR HUNDRED TWENTY NINE ONLY)</t>
  </si>
  <si>
    <t xml:space="preserve">Bill Date: 31/10/2024
Bill NO : 24422
Total Amount: 5429.00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</si>
</sst>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6</xdr:col>
      <xdr:colOff>339587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09989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abSelected="1" zoomScale="115" zoomScaleNormal="115" workbookViewId="0">
      <selection activeCell="T3" sqref="T3"/>
    </sheetView>
  </sheetViews>
  <sheetFormatPr defaultRowHeight="15"/>
  <cols>
    <col min="1" max="1" width="3.5703125" style="1" bestFit="1" customWidth="1"/>
    <col min="2" max="2" width="11.855468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5" style="1" bestFit="1" customWidth="1"/>
    <col min="7" max="7" width="6.28515625" style="1" customWidth="1"/>
    <col min="8" max="8" width="8.140625" style="1" customWidth="1"/>
    <col min="9" max="9" width="6.140625" style="2" customWidth="1"/>
    <col min="10" max="10" width="6.5703125" style="2" customWidth="1"/>
    <col min="11" max="11" width="7.5703125" style="2" bestFit="1" customWidth="1"/>
    <col min="12" max="12" width="7.28515625" style="2" customWidth="1"/>
    <col min="13" max="13" width="9" style="2" customWidth="1"/>
    <col min="14" max="14" width="9.140625" style="1" customWidth="1"/>
    <col min="15" max="16384" width="9.140625" style="1"/>
  </cols>
  <sheetData>
    <row r="1" spans="1:20" ht="90" customHeight="1" thickBot="1">
      <c r="A1" s="32"/>
      <c r="B1" s="33"/>
      <c r="C1" s="33"/>
      <c r="D1" s="33"/>
      <c r="E1" s="33"/>
      <c r="F1" s="33"/>
      <c r="G1" s="33"/>
      <c r="H1" s="33"/>
      <c r="I1" s="26" t="s">
        <v>0</v>
      </c>
      <c r="J1" s="27"/>
      <c r="K1" s="27"/>
      <c r="L1" s="27"/>
      <c r="M1" s="28"/>
    </row>
    <row r="2" spans="1:20" ht="96" customHeight="1" thickBot="1">
      <c r="A2" s="34" t="s">
        <v>17</v>
      </c>
      <c r="B2" s="35"/>
      <c r="C2" s="35"/>
      <c r="D2" s="35"/>
      <c r="E2" s="35"/>
      <c r="F2" s="35"/>
      <c r="G2" s="35"/>
      <c r="H2" s="36"/>
      <c r="I2" s="29" t="s">
        <v>39</v>
      </c>
      <c r="J2" s="30"/>
      <c r="K2" s="30"/>
      <c r="L2" s="30"/>
      <c r="M2" s="31"/>
    </row>
    <row r="3" spans="1:20" s="3" customFormat="1" ht="15.75" thickBot="1">
      <c r="A3" s="10" t="s">
        <v>2</v>
      </c>
      <c r="B3" s="11" t="s">
        <v>3</v>
      </c>
      <c r="C3" s="11" t="s">
        <v>4</v>
      </c>
      <c r="D3" s="11" t="s">
        <v>16</v>
      </c>
      <c r="E3" s="11" t="s">
        <v>5</v>
      </c>
      <c r="F3" s="11" t="s">
        <v>6</v>
      </c>
      <c r="G3" s="11" t="s">
        <v>7</v>
      </c>
      <c r="H3" s="11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3" t="s">
        <v>13</v>
      </c>
      <c r="S3" s="1"/>
      <c r="T3" s="1"/>
    </row>
    <row r="4" spans="1:20" s="3" customFormat="1">
      <c r="A4" s="15">
        <v>1</v>
      </c>
      <c r="B4" s="4" t="s">
        <v>19</v>
      </c>
      <c r="C4" s="4" t="s">
        <v>20</v>
      </c>
      <c r="D4" s="4" t="s">
        <v>21</v>
      </c>
      <c r="E4" s="16" t="s">
        <v>15</v>
      </c>
      <c r="F4" s="4" t="s">
        <v>22</v>
      </c>
      <c r="G4" s="4">
        <v>49</v>
      </c>
      <c r="H4" s="4">
        <v>313</v>
      </c>
      <c r="I4" s="5">
        <f>VLOOKUP(F4,'[1]TARA PAINTS'!$C$4:$D$155,2,FALSE)</f>
        <v>6.23</v>
      </c>
      <c r="J4" s="5">
        <f>G4*2</f>
        <v>98</v>
      </c>
      <c r="K4" s="5">
        <f>G4*8</f>
        <v>392</v>
      </c>
      <c r="L4" s="5">
        <v>25</v>
      </c>
      <c r="M4" s="5">
        <f>H4*I4+J4+K4+L4</f>
        <v>2464.9900000000002</v>
      </c>
    </row>
    <row r="5" spans="1:20" s="3" customFormat="1">
      <c r="A5" s="15">
        <v>2</v>
      </c>
      <c r="B5" s="4" t="s">
        <v>23</v>
      </c>
      <c r="C5" s="4" t="s">
        <v>24</v>
      </c>
      <c r="D5" s="4" t="s">
        <v>25</v>
      </c>
      <c r="E5" s="16" t="s">
        <v>15</v>
      </c>
      <c r="F5" s="4" t="s">
        <v>26</v>
      </c>
      <c r="G5" s="4">
        <v>6</v>
      </c>
      <c r="H5" s="4">
        <v>48</v>
      </c>
      <c r="I5" s="5">
        <f>VLOOKUP(F5,'[1]TARA PAINTS'!$C$4:$D$155,2,FALSE)</f>
        <v>3.38</v>
      </c>
      <c r="J5" s="5">
        <f t="shared" ref="J5:J9" si="0">G5*2</f>
        <v>12</v>
      </c>
      <c r="K5" s="5">
        <f t="shared" ref="K5:K9" si="1">G5*8</f>
        <v>48</v>
      </c>
      <c r="L5" s="5">
        <v>25</v>
      </c>
      <c r="M5" s="5">
        <f>50*I5+J5+K5+L5</f>
        <v>254</v>
      </c>
    </row>
    <row r="6" spans="1:20" s="3" customFormat="1">
      <c r="A6" s="15">
        <v>3</v>
      </c>
      <c r="B6" s="4" t="s">
        <v>23</v>
      </c>
      <c r="C6" s="4" t="s">
        <v>27</v>
      </c>
      <c r="D6" s="4" t="s">
        <v>28</v>
      </c>
      <c r="E6" s="16" t="s">
        <v>15</v>
      </c>
      <c r="F6" s="4" t="s">
        <v>26</v>
      </c>
      <c r="G6" s="4">
        <v>1</v>
      </c>
      <c r="H6" s="4">
        <v>16</v>
      </c>
      <c r="I6" s="5">
        <f>VLOOKUP(F6,'[1]TARA PAINTS'!$C$4:$D$155,2,FALSE)</f>
        <v>3.38</v>
      </c>
      <c r="J6" s="5">
        <f t="shared" si="0"/>
        <v>2</v>
      </c>
      <c r="K6" s="5">
        <f t="shared" si="1"/>
        <v>8</v>
      </c>
      <c r="L6" s="5">
        <v>25</v>
      </c>
      <c r="M6" s="5">
        <f>50*I6+J6+K6+L6</f>
        <v>204</v>
      </c>
    </row>
    <row r="7" spans="1:20" s="3" customFormat="1">
      <c r="A7" s="15">
        <v>4</v>
      </c>
      <c r="B7" s="4" t="s">
        <v>29</v>
      </c>
      <c r="C7" s="4" t="s">
        <v>30</v>
      </c>
      <c r="D7" s="4" t="s">
        <v>31</v>
      </c>
      <c r="E7" s="16" t="s">
        <v>15</v>
      </c>
      <c r="F7" s="4" t="s">
        <v>14</v>
      </c>
      <c r="G7" s="4">
        <v>8</v>
      </c>
      <c r="H7" s="4">
        <v>160</v>
      </c>
      <c r="I7" s="5">
        <f>VLOOKUP(F7,'[1]TARA PAINTS'!$C$4:$D$155,2,FALSE)</f>
        <v>2.93</v>
      </c>
      <c r="J7" s="5">
        <f t="shared" si="0"/>
        <v>16</v>
      </c>
      <c r="K7" s="5">
        <f t="shared" si="1"/>
        <v>64</v>
      </c>
      <c r="L7" s="5">
        <v>25</v>
      </c>
      <c r="M7" s="5">
        <f t="shared" ref="M7:M9" si="2">H7*I7+J7+K7+L7</f>
        <v>573.79999999999995</v>
      </c>
    </row>
    <row r="8" spans="1:20" s="3" customFormat="1">
      <c r="A8" s="15">
        <v>5</v>
      </c>
      <c r="B8" s="4" t="s">
        <v>29</v>
      </c>
      <c r="C8" s="4" t="s">
        <v>32</v>
      </c>
      <c r="D8" s="4" t="s">
        <v>33</v>
      </c>
      <c r="E8" s="16" t="s">
        <v>15</v>
      </c>
      <c r="F8" s="4" t="s">
        <v>34</v>
      </c>
      <c r="G8" s="4">
        <v>4</v>
      </c>
      <c r="H8" s="4">
        <v>24</v>
      </c>
      <c r="I8" s="5">
        <f>VLOOKUP(F8,'[1]TARA PAINTS'!$C$4:$D$155,2,FALSE)</f>
        <v>3.38</v>
      </c>
      <c r="J8" s="5">
        <f t="shared" si="0"/>
        <v>8</v>
      </c>
      <c r="K8" s="5">
        <f t="shared" si="1"/>
        <v>32</v>
      </c>
      <c r="L8" s="5">
        <v>25</v>
      </c>
      <c r="M8" s="5">
        <f>50*I8+J8+K8+L8</f>
        <v>234</v>
      </c>
    </row>
    <row r="9" spans="1:20" s="3" customFormat="1">
      <c r="A9" s="15">
        <v>6</v>
      </c>
      <c r="B9" s="4" t="s">
        <v>35</v>
      </c>
      <c r="C9" s="4" t="s">
        <v>36</v>
      </c>
      <c r="D9" s="4" t="s">
        <v>37</v>
      </c>
      <c r="E9" s="16" t="s">
        <v>15</v>
      </c>
      <c r="F9" s="4" t="s">
        <v>22</v>
      </c>
      <c r="G9" s="4">
        <v>19</v>
      </c>
      <c r="H9" s="4">
        <v>238</v>
      </c>
      <c r="I9" s="5">
        <f>VLOOKUP(F9,'[1]TARA PAINTS'!$C$4:$D$155,2,FALSE)</f>
        <v>6.23</v>
      </c>
      <c r="J9" s="5">
        <f t="shared" si="0"/>
        <v>38</v>
      </c>
      <c r="K9" s="5">
        <f t="shared" si="1"/>
        <v>152</v>
      </c>
      <c r="L9" s="5">
        <v>25</v>
      </c>
      <c r="M9" s="5">
        <f t="shared" si="2"/>
        <v>1697.74</v>
      </c>
    </row>
    <row r="10" spans="1:20" s="3" customFormat="1">
      <c r="A10" s="37" t="s">
        <v>38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17">
        <f>ROUND(SUM(M4:M9),0)</f>
        <v>5429</v>
      </c>
    </row>
    <row r="11" spans="1:20" s="3" customFormat="1" ht="15.75" thickBot="1">
      <c r="A11" s="6"/>
      <c r="B11"/>
      <c r="C11"/>
      <c r="D11"/>
      <c r="E11"/>
      <c r="F11"/>
      <c r="G11" s="14">
        <f>SUM(G4:G9)</f>
        <v>87</v>
      </c>
      <c r="H11" s="14">
        <f>SUM(H4:H9)</f>
        <v>799</v>
      </c>
      <c r="I11" s="7"/>
      <c r="J11" s="7"/>
      <c r="K11" s="7"/>
      <c r="L11" s="7"/>
      <c r="M11" s="7"/>
    </row>
    <row r="12" spans="1:20" s="3" customFormat="1" ht="30" customHeight="1" thickBot="1">
      <c r="A12" s="18" t="s">
        <v>18</v>
      </c>
      <c r="B12" s="19"/>
      <c r="C12" s="19"/>
      <c r="D12" s="19"/>
      <c r="E12" s="19"/>
      <c r="F12" s="19"/>
      <c r="G12" s="19"/>
      <c r="H12" s="19"/>
      <c r="I12" s="20"/>
      <c r="J12" s="20"/>
      <c r="K12" s="20"/>
      <c r="L12" s="20"/>
      <c r="M12" s="21"/>
    </row>
    <row r="13" spans="1:20" s="3" customFormat="1" ht="30" customHeight="1" thickBot="1">
      <c r="A13" s="22" t="s">
        <v>1</v>
      </c>
      <c r="B13" s="23"/>
      <c r="C13" s="23"/>
      <c r="D13" s="23"/>
      <c r="E13" s="23"/>
      <c r="F13" s="23"/>
      <c r="G13" s="23"/>
      <c r="H13" s="23"/>
      <c r="I13" s="24"/>
      <c r="J13" s="24"/>
      <c r="K13" s="24"/>
      <c r="L13" s="24"/>
      <c r="M13" s="25"/>
    </row>
    <row r="14" spans="1:20" s="3" customFormat="1" ht="30" customHeight="1">
      <c r="A14" s="8"/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9"/>
    </row>
  </sheetData>
  <mergeCells count="7">
    <mergeCell ref="A12:M12"/>
    <mergeCell ref="A13:M13"/>
    <mergeCell ref="I1:M1"/>
    <mergeCell ref="I2:M2"/>
    <mergeCell ref="A1:H1"/>
    <mergeCell ref="A2:H2"/>
    <mergeCell ref="A10:L10"/>
  </mergeCells>
  <pageMargins left="0.31496062992125984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2024-11-05T13:10:42Z</cp:lastPrinted>
  <dcterms:created xsi:type="dcterms:W3CDTF">2024-07-09T10:30:11Z</dcterms:created>
  <dcterms:modified xsi:type="dcterms:W3CDTF">2024-11-05T13:10:45Z</dcterms:modified>
</cp:coreProperties>
</file>