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05" yWindow="-105" windowWidth="19440" windowHeight="117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Invoice!$A$3:$O$57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I55" i="1"/>
  <c r="H55"/>
  <c r="G55"/>
  <c r="L53"/>
  <c r="K53"/>
  <c r="M53" s="1"/>
  <c r="J53"/>
  <c r="L52"/>
  <c r="K52"/>
  <c r="M52" s="1"/>
  <c r="J52"/>
  <c r="L51"/>
  <c r="K51"/>
  <c r="M51" s="1"/>
  <c r="J51"/>
  <c r="L50"/>
  <c r="K50"/>
  <c r="M50" s="1"/>
  <c r="J50"/>
  <c r="L49"/>
  <c r="K49"/>
  <c r="M49" s="1"/>
  <c r="J49"/>
  <c r="L48"/>
  <c r="K48"/>
  <c r="M48" s="1"/>
  <c r="J48"/>
  <c r="L47"/>
  <c r="K47"/>
  <c r="M47" s="1"/>
  <c r="J47"/>
  <c r="L46"/>
  <c r="K46"/>
  <c r="M46" s="1"/>
  <c r="J46"/>
  <c r="L45"/>
  <c r="K45"/>
  <c r="M45" s="1"/>
  <c r="J45"/>
  <c r="L44"/>
  <c r="K44"/>
  <c r="M44" s="1"/>
  <c r="J44"/>
  <c r="L43"/>
  <c r="K43"/>
  <c r="M43" s="1"/>
  <c r="J43"/>
  <c r="L42"/>
  <c r="K42"/>
  <c r="M42" s="1"/>
  <c r="J42"/>
  <c r="L41"/>
  <c r="K41"/>
  <c r="M41" s="1"/>
  <c r="J41"/>
  <c r="L40"/>
  <c r="K40"/>
  <c r="M40" s="1"/>
  <c r="J40"/>
  <c r="L39"/>
  <c r="K39"/>
  <c r="M39" s="1"/>
  <c r="J39"/>
  <c r="L38"/>
  <c r="K38"/>
  <c r="M38" s="1"/>
  <c r="J38"/>
  <c r="L37"/>
  <c r="K37"/>
  <c r="M37" s="1"/>
  <c r="J37"/>
  <c r="L36"/>
  <c r="K36"/>
  <c r="M36" s="1"/>
  <c r="J36"/>
  <c r="L35"/>
  <c r="K35"/>
  <c r="M35" s="1"/>
  <c r="J35"/>
  <c r="L34"/>
  <c r="K34"/>
  <c r="M34" s="1"/>
  <c r="J34"/>
  <c r="L33"/>
  <c r="K33"/>
  <c r="M33" s="1"/>
  <c r="J33"/>
  <c r="L32"/>
  <c r="K32"/>
  <c r="M32" s="1"/>
  <c r="J32"/>
  <c r="L31"/>
  <c r="K31"/>
  <c r="M31" s="1"/>
  <c r="J31"/>
  <c r="L30"/>
  <c r="K30"/>
  <c r="M30" s="1"/>
  <c r="J30"/>
  <c r="L29"/>
  <c r="K29"/>
  <c r="M29" s="1"/>
  <c r="J29"/>
  <c r="L28"/>
  <c r="K28"/>
  <c r="M28" s="1"/>
  <c r="J28"/>
  <c r="L27"/>
  <c r="K27"/>
  <c r="M27" s="1"/>
  <c r="J27"/>
  <c r="L26"/>
  <c r="K26"/>
  <c r="M26" s="1"/>
  <c r="J26"/>
  <c r="L25"/>
  <c r="K25"/>
  <c r="M25" s="1"/>
  <c r="J25"/>
  <c r="L24"/>
  <c r="K24"/>
  <c r="M24" s="1"/>
  <c r="J24"/>
  <c r="L23"/>
  <c r="K23"/>
  <c r="M23" s="1"/>
  <c r="J23"/>
  <c r="L22"/>
  <c r="K22"/>
  <c r="M22" s="1"/>
  <c r="J22"/>
  <c r="L21"/>
  <c r="K21"/>
  <c r="M21" s="1"/>
  <c r="J21"/>
  <c r="L20"/>
  <c r="K20"/>
  <c r="M20" s="1"/>
  <c r="J20"/>
  <c r="L19"/>
  <c r="K19"/>
  <c r="M19" s="1"/>
  <c r="J19"/>
  <c r="L18"/>
  <c r="K18"/>
  <c r="M18" s="1"/>
  <c r="J18"/>
  <c r="L17"/>
  <c r="K17"/>
  <c r="M17" s="1"/>
  <c r="J17"/>
  <c r="L16"/>
  <c r="K16"/>
  <c r="M16" s="1"/>
  <c r="J16"/>
  <c r="L15"/>
  <c r="K15"/>
  <c r="M15" s="1"/>
  <c r="J15"/>
  <c r="L14"/>
  <c r="K14"/>
  <c r="M14" s="1"/>
  <c r="J14"/>
  <c r="L13"/>
  <c r="K13"/>
  <c r="M13" s="1"/>
  <c r="J13"/>
  <c r="L12"/>
  <c r="K12"/>
  <c r="M12" s="1"/>
  <c r="J12"/>
  <c r="L11"/>
  <c r="K11"/>
  <c r="M11" s="1"/>
  <c r="J11"/>
  <c r="L10"/>
  <c r="K10"/>
  <c r="M10" s="1"/>
  <c r="J10"/>
  <c r="L9"/>
  <c r="K9"/>
  <c r="M9" s="1"/>
  <c r="J9"/>
  <c r="L8"/>
  <c r="K8"/>
  <c r="M8" s="1"/>
  <c r="J8"/>
  <c r="L7"/>
  <c r="K7"/>
  <c r="M7" s="1"/>
  <c r="J7"/>
  <c r="L6"/>
  <c r="K6"/>
  <c r="M6" s="1"/>
  <c r="J6"/>
  <c r="L5"/>
  <c r="K5"/>
  <c r="M5" s="1"/>
  <c r="J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L4"/>
  <c r="K4"/>
  <c r="M4" s="1"/>
  <c r="J4"/>
  <c r="M54" l="1"/>
  <c r="L2" i="2" l="1"/>
</calcChain>
</file>

<file path=xl/sharedStrings.xml><?xml version="1.0" encoding="utf-8"?>
<sst xmlns="http://schemas.openxmlformats.org/spreadsheetml/2006/main" count="341" uniqueCount="207">
  <si>
    <t>Thanking you for your business.
PRAGATI LOGISTICS</t>
  </si>
  <si>
    <t>INV NO</t>
  </si>
  <si>
    <t xml:space="preserve">LR No </t>
  </si>
  <si>
    <t>FROM</t>
  </si>
  <si>
    <t>TO</t>
  </si>
  <si>
    <t>CASE</t>
  </si>
  <si>
    <t>ACTUAL WEIGHT</t>
  </si>
  <si>
    <t>CHARGED WEIGHT</t>
  </si>
  <si>
    <t>DISTANCE</t>
  </si>
  <si>
    <t>RATE</t>
  </si>
  <si>
    <t>UNLOADING</t>
  </si>
  <si>
    <t>AMOUNT</t>
  </si>
  <si>
    <t>CTC</t>
  </si>
  <si>
    <t>PARTY NAME</t>
  </si>
  <si>
    <t xml:space="preserve">Sl </t>
  </si>
  <si>
    <t>Kindly, verify &amp; confirm within 7 days.
GST to be paid by Consignor under Reverse Charge Mechanism(RCM) as per GST.</t>
  </si>
  <si>
    <t>DATE</t>
  </si>
  <si>
    <t>19/11/2022</t>
  </si>
  <si>
    <t xml:space="preserve">ROYAL PAINTS AND HARDWEAR </t>
  </si>
  <si>
    <t>BILAHAT</t>
  </si>
  <si>
    <t>103</t>
  </si>
  <si>
    <t>PL/DO/18820/22-23</t>
  </si>
  <si>
    <t>INVOICE
PRAGATI LOGISTICS,
SAMANTA SAHI 
KHUNTIA LANE,8984191006
GST No:21AGHPB9356M1Z9</t>
  </si>
  <si>
    <t>LR NO.</t>
  </si>
  <si>
    <t>DESTINATION</t>
  </si>
  <si>
    <t>BUGUDA</t>
  </si>
  <si>
    <t/>
  </si>
  <si>
    <t>BHANJANAGAR</t>
  </si>
  <si>
    <t>G UDAYAGIRI</t>
  </si>
  <si>
    <t>SISIR CHANDRA MAHAPATRA</t>
  </si>
  <si>
    <t>AMT.</t>
  </si>
  <si>
    <t>UNLOAD ING</t>
  </si>
  <si>
    <t>KODALA</t>
  </si>
  <si>
    <t>CHARICHHAKA</t>
  </si>
  <si>
    <t xml:space="preserve">To,
PRIMCO INDUSTRIES PVT. LTD.
Address: JAGATPUR, CUTTACK, 9289309202
GST No: 21AAMCP7195C1ZD
</t>
  </si>
  <si>
    <t>JAGAMARA</t>
  </si>
  <si>
    <t>KULLADA</t>
  </si>
  <si>
    <t>PRUSTY AGENCY</t>
  </si>
  <si>
    <t>BHAMASYALI</t>
  </si>
  <si>
    <t>BAJARANGI TRADERS</t>
  </si>
  <si>
    <t>KANAKADURGA HARDWARE STORE</t>
  </si>
  <si>
    <t>CHOUDWAR</t>
  </si>
  <si>
    <t xml:space="preserve">SUBHAM TRADERS </t>
  </si>
  <si>
    <t>RAIRANGPUR</t>
  </si>
  <si>
    <t>S K ENTERPRISES</t>
  </si>
  <si>
    <t>BALASORE</t>
  </si>
  <si>
    <t>A R ENTERPRISES</t>
  </si>
  <si>
    <t>SANKARAKHOL</t>
  </si>
  <si>
    <t>SAI SHANKAR HARDWARE STORE</t>
  </si>
  <si>
    <t>04/9/2024</t>
  </si>
  <si>
    <t>PL/JA/13050</t>
  </si>
  <si>
    <t>262</t>
  </si>
  <si>
    <t>BEDAMATA AGENCY</t>
  </si>
  <si>
    <t>PL/JA/13051</t>
  </si>
  <si>
    <t>263</t>
  </si>
  <si>
    <t xml:space="preserve">BELLAGUNTHA </t>
  </si>
  <si>
    <t>MAA MANGALA GLASS HOUSE</t>
  </si>
  <si>
    <t>PL/JA/13052</t>
  </si>
  <si>
    <t>264</t>
  </si>
  <si>
    <t>ASKA</t>
  </si>
  <si>
    <t xml:space="preserve">KALINGA HARDWARE AND PLY HOUSE </t>
  </si>
  <si>
    <t>PL/JA/13053</t>
  </si>
  <si>
    <t>265</t>
  </si>
  <si>
    <t>05/9/2024</t>
  </si>
  <si>
    <t>PL/JA/13125</t>
  </si>
  <si>
    <t>266</t>
  </si>
  <si>
    <t>BADAGADA</t>
  </si>
  <si>
    <t>UTKAL HARDWARE PAINTS</t>
  </si>
  <si>
    <t>PL/JA/13286</t>
  </si>
  <si>
    <t>267</t>
  </si>
  <si>
    <t>11/9/2024</t>
  </si>
  <si>
    <t>PL/JA/13616</t>
  </si>
  <si>
    <t>268</t>
  </si>
  <si>
    <t>PL/JA/13617</t>
  </si>
  <si>
    <t>n-04</t>
  </si>
  <si>
    <t>12/9/2024</t>
  </si>
  <si>
    <t>PL/JA/13731</t>
  </si>
  <si>
    <t>269</t>
  </si>
  <si>
    <t>PL/JA/13732</t>
  </si>
  <si>
    <t>270</t>
  </si>
  <si>
    <t>MARBLE AND MARBLE</t>
  </si>
  <si>
    <t>PL/JA/13733</t>
  </si>
  <si>
    <t>271</t>
  </si>
  <si>
    <t>B S TRADERS</t>
  </si>
  <si>
    <t>13/9/2024</t>
  </si>
  <si>
    <t>PL/JA/13810</t>
  </si>
  <si>
    <t>272</t>
  </si>
  <si>
    <t>JARAPADA</t>
  </si>
  <si>
    <t>PRADHAN HARDWARE AND  PAINTS</t>
  </si>
  <si>
    <t>PL/JA/13811</t>
  </si>
  <si>
    <t>273</t>
  </si>
  <si>
    <t>UNIQUE COLOURS AND HARDWARE</t>
  </si>
  <si>
    <t>PL/JA/13813</t>
  </si>
  <si>
    <t>N-05</t>
  </si>
  <si>
    <t>GOLAPOKHARI</t>
  </si>
  <si>
    <t>BHAGABAN HARDWARE STORE</t>
  </si>
  <si>
    <t>PL/JA/13821</t>
  </si>
  <si>
    <t>274</t>
  </si>
  <si>
    <t>RAGHUNATHPUR</t>
  </si>
  <si>
    <t>SAHOO GLASS AND PLY</t>
  </si>
  <si>
    <t>PL/JA/13823</t>
  </si>
  <si>
    <t>275</t>
  </si>
  <si>
    <t>KENDUPADAR</t>
  </si>
  <si>
    <t>BANIJYA PRATISTHAN KENDUPADAR</t>
  </si>
  <si>
    <t>14/9/2024</t>
  </si>
  <si>
    <t>PL/JA/13891</t>
  </si>
  <si>
    <t>277</t>
  </si>
  <si>
    <t>PL/JA/13892</t>
  </si>
  <si>
    <t>276</t>
  </si>
  <si>
    <t>PL/JA/13972</t>
  </si>
  <si>
    <t>278</t>
  </si>
  <si>
    <t>18/9/2024</t>
  </si>
  <si>
    <t>PL/JA/14136</t>
  </si>
  <si>
    <t>279</t>
  </si>
  <si>
    <t>BALUGAON</t>
  </si>
  <si>
    <t>SRI RAM ENTERPRISES</t>
  </si>
  <si>
    <t>PL/JA/14137</t>
  </si>
  <si>
    <t>280</t>
  </si>
  <si>
    <t>19/9/2024</t>
  </si>
  <si>
    <t>PL/JA/14223</t>
  </si>
  <si>
    <t>281</t>
  </si>
  <si>
    <t>GOBARA</t>
  </si>
  <si>
    <t>NEW ADISHAKTI ENTERPRISES</t>
  </si>
  <si>
    <t>PL/JA/14255</t>
  </si>
  <si>
    <t>282</t>
  </si>
  <si>
    <t>20/9/2024</t>
  </si>
  <si>
    <t>PL/JA/14326</t>
  </si>
  <si>
    <t>283</t>
  </si>
  <si>
    <t>PL/JA/14382</t>
  </si>
  <si>
    <t>284</t>
  </si>
  <si>
    <t>LENKUDIPADA</t>
  </si>
  <si>
    <t>AYUSH COLOURS HARDWAR</t>
  </si>
  <si>
    <t>24/9/2024</t>
  </si>
  <si>
    <t>PL/JA/14685</t>
  </si>
  <si>
    <t>285</t>
  </si>
  <si>
    <t>26/9/2024</t>
  </si>
  <si>
    <t>PL/JA/14877</t>
  </si>
  <si>
    <t>N/06</t>
  </si>
  <si>
    <t>BRAHMABARADA</t>
  </si>
  <si>
    <t>SRIRAM PAINTS</t>
  </si>
  <si>
    <t>PL/JA/14878</t>
  </si>
  <si>
    <t>286</t>
  </si>
  <si>
    <t>PL/JA/14884</t>
  </si>
  <si>
    <t>287</t>
  </si>
  <si>
    <t>KUSI</t>
  </si>
  <si>
    <t>MAHAVIR HARDWARE  PAINTS</t>
  </si>
  <si>
    <t>PL/JA/14897</t>
  </si>
  <si>
    <t>288</t>
  </si>
  <si>
    <t>PL/JA/14899</t>
  </si>
  <si>
    <t>N/07</t>
  </si>
  <si>
    <t>27/9/2024</t>
  </si>
  <si>
    <t>PL/JA/15060</t>
  </si>
  <si>
    <t>289</t>
  </si>
  <si>
    <t>PL/JA/15061</t>
  </si>
  <si>
    <t>290</t>
  </si>
  <si>
    <t>PL/JA/15062</t>
  </si>
  <si>
    <t>291</t>
  </si>
  <si>
    <t>LAXMI NARAYAN SANITARY</t>
  </si>
  <si>
    <t>PL/JA/15063</t>
  </si>
  <si>
    <t>292</t>
  </si>
  <si>
    <t>28/9/2024</t>
  </si>
  <si>
    <t>PL/JA/15097</t>
  </si>
  <si>
    <t>293</t>
  </si>
  <si>
    <t>PL/JA/15182</t>
  </si>
  <si>
    <t>294</t>
  </si>
  <si>
    <t>BARBIL</t>
  </si>
  <si>
    <t>PANDA VARITYSTORE</t>
  </si>
  <si>
    <t>PL/JA/15184</t>
  </si>
  <si>
    <t>295</t>
  </si>
  <si>
    <t>PL/JA/15185</t>
  </si>
  <si>
    <t>296</t>
  </si>
  <si>
    <t>30/9/2024</t>
  </si>
  <si>
    <t>PL/JA/15259</t>
  </si>
  <si>
    <t>297</t>
  </si>
  <si>
    <t>PL/JA/15261</t>
  </si>
  <si>
    <t>298</t>
  </si>
  <si>
    <t>MENDHASALA</t>
  </si>
  <si>
    <t>RAHUL ELECTRICALS AND PAINTS</t>
  </si>
  <si>
    <t>PL/JA/15262</t>
  </si>
  <si>
    <t>299</t>
  </si>
  <si>
    <t>NIALI</t>
  </si>
  <si>
    <t>ROSHNI WARES HUB</t>
  </si>
  <si>
    <t>PL/JA/15264</t>
  </si>
  <si>
    <t>300</t>
  </si>
  <si>
    <t>PL/JA/15267</t>
  </si>
  <si>
    <t>301</t>
  </si>
  <si>
    <t>PL/JA/15268</t>
  </si>
  <si>
    <t>302</t>
  </si>
  <si>
    <t>PL/JA/15270</t>
  </si>
  <si>
    <t>303</t>
  </si>
  <si>
    <t>KAYALPADA</t>
  </si>
  <si>
    <t>DHARITRI PAINTS AND HARDWEAR STORE</t>
  </si>
  <si>
    <t>PL/JA/15359</t>
  </si>
  <si>
    <t>304</t>
  </si>
  <si>
    <t>PL/JA/15362</t>
  </si>
  <si>
    <t>305</t>
  </si>
  <si>
    <t>NISCHINTAKOILI</t>
  </si>
  <si>
    <t>BAJRANG HARDWARE AND PAINTS</t>
  </si>
  <si>
    <t>PL/JA/15363</t>
  </si>
  <si>
    <t>306</t>
  </si>
  <si>
    <t xml:space="preserve">SHREE MAHAVEER TRADERS </t>
  </si>
  <si>
    <t>PL/JA/15367</t>
  </si>
  <si>
    <t>307</t>
  </si>
  <si>
    <t>BETANATI</t>
  </si>
  <si>
    <t>AYUSH ENTERPRISES</t>
  </si>
  <si>
    <t>(RUPEES FORTY SIX THOUSAND EIGHT HUNDRED FORTY SEVEN ONLY)</t>
  </si>
  <si>
    <t>Bill Date: 30/09/2024
Bill No : 21644
Total Amount: 46897.00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</si>
</sst>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7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3" fillId="0" borderId="1" xfId="0" applyFont="1" applyBorder="1" applyAlignment="1">
      <alignment vertical="center"/>
    </xf>
    <xf numFmtId="0" fontId="4" fillId="2" borderId="0" xfId="0" applyFont="1" applyFill="1" applyAlignment="1">
      <alignment wrapText="1"/>
    </xf>
    <xf numFmtId="2" fontId="4" fillId="2" borderId="0" xfId="0" applyNumberFormat="1" applyFont="1" applyFill="1" applyAlignment="1">
      <alignment wrapText="1"/>
    </xf>
    <xf numFmtId="0" fontId="5" fillId="2" borderId="0" xfId="0" applyFont="1" applyFill="1" applyAlignment="1">
      <alignment vertical="center" wrapText="1"/>
    </xf>
    <xf numFmtId="0" fontId="6" fillId="2" borderId="9" xfId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wrapText="1"/>
    </xf>
    <xf numFmtId="165" fontId="4" fillId="2" borderId="0" xfId="0" applyNumberFormat="1" applyFont="1" applyFill="1" applyAlignment="1">
      <alignment wrapText="1"/>
    </xf>
    <xf numFmtId="164" fontId="4" fillId="2" borderId="0" xfId="0" applyNumberFormat="1" applyFont="1" applyFill="1" applyAlignment="1">
      <alignment wrapText="1"/>
    </xf>
    <xf numFmtId="165" fontId="0" fillId="0" borderId="1" xfId="0" applyNumberFormat="1" applyBorder="1"/>
    <xf numFmtId="2" fontId="0" fillId="0" borderId="1" xfId="0" applyNumberFormat="1" applyBorder="1"/>
    <xf numFmtId="0" fontId="0" fillId="2" borderId="1" xfId="0" applyFill="1" applyBorder="1"/>
    <xf numFmtId="0" fontId="3" fillId="2" borderId="1" xfId="0" applyFont="1" applyFill="1" applyBorder="1"/>
    <xf numFmtId="165" fontId="0" fillId="2" borderId="1" xfId="0" applyNumberFormat="1" applyFill="1" applyBorder="1"/>
    <xf numFmtId="2" fontId="0" fillId="2" borderId="1" xfId="0" applyNumberFormat="1" applyFill="1" applyBorder="1"/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9" xfId="0" applyBorder="1"/>
    <xf numFmtId="0" fontId="3" fillId="0" borderId="9" xfId="0" applyFont="1" applyBorder="1"/>
    <xf numFmtId="0" fontId="3" fillId="2" borderId="9" xfId="0" applyFont="1" applyFill="1" applyBorder="1"/>
    <xf numFmtId="0" fontId="1" fillId="0" borderId="16" xfId="0" applyFont="1" applyBorder="1" applyAlignment="1">
      <alignment horizontal="center"/>
    </xf>
    <xf numFmtId="165" fontId="1" fillId="0" borderId="17" xfId="0" applyNumberFormat="1" applyFont="1" applyBorder="1" applyAlignment="1">
      <alignment horizontal="center"/>
    </xf>
    <xf numFmtId="165" fontId="1" fillId="0" borderId="18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12" xfId="0" applyNumberFormat="1" applyBorder="1"/>
    <xf numFmtId="0" fontId="0" fillId="2" borderId="11" xfId="0" applyFill="1" applyBorder="1" applyAlignment="1">
      <alignment horizontal="center"/>
    </xf>
    <xf numFmtId="2" fontId="0" fillId="2" borderId="12" xfId="0" applyNumberFormat="1" applyFill="1" applyBorder="1"/>
    <xf numFmtId="2" fontId="1" fillId="0" borderId="22" xfId="0" applyNumberFormat="1" applyFont="1" applyBorder="1" applyAlignment="1">
      <alignment horizontal="right" vertical="center"/>
    </xf>
    <xf numFmtId="0" fontId="0" fillId="0" borderId="23" xfId="0" applyBorder="1" applyAlignment="1">
      <alignment horizontal="center"/>
    </xf>
    <xf numFmtId="0" fontId="0" fillId="0" borderId="10" xfId="0" applyBorder="1"/>
    <xf numFmtId="0" fontId="3" fillId="0" borderId="10" xfId="0" applyFont="1" applyBorder="1"/>
    <xf numFmtId="165" fontId="0" fillId="0" borderId="10" xfId="0" applyNumberFormat="1" applyBorder="1"/>
    <xf numFmtId="2" fontId="0" fillId="0" borderId="10" xfId="0" applyNumberFormat="1" applyBorder="1"/>
    <xf numFmtId="2" fontId="0" fillId="0" borderId="24" xfId="0" applyNumberFormat="1" applyBorder="1"/>
    <xf numFmtId="0" fontId="6" fillId="2" borderId="6" xfId="1" applyFont="1" applyFill="1" applyBorder="1" applyAlignment="1">
      <alignment horizontal="center" vertical="center" wrapText="1"/>
    </xf>
    <xf numFmtId="164" fontId="6" fillId="2" borderId="7" xfId="1" applyNumberFormat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165" fontId="6" fillId="2" borderId="7" xfId="1" applyNumberFormat="1" applyFont="1" applyFill="1" applyBorder="1" applyAlignment="1">
      <alignment horizontal="center" vertical="center" wrapText="1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8" xfId="1" applyNumberFormat="1" applyFont="1" applyFill="1" applyBorder="1" applyAlignment="1">
      <alignment horizontal="center" vertical="center" wrapText="1"/>
    </xf>
    <xf numFmtId="2" fontId="5" fillId="2" borderId="0" xfId="0" applyNumberFormat="1" applyFont="1" applyFill="1" applyAlignment="1">
      <alignment vertical="center" wrapText="1"/>
    </xf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2" fontId="5" fillId="2" borderId="7" xfId="0" applyNumberFormat="1" applyFont="1" applyFill="1" applyBorder="1" applyAlignment="1">
      <alignment horizontal="left" vertical="center" wrapText="1"/>
    </xf>
    <xf numFmtId="2" fontId="5" fillId="2" borderId="8" xfId="0" applyNumberFormat="1" applyFont="1" applyFill="1" applyBorder="1" applyAlignment="1">
      <alignment horizontal="left" vertical="center" wrapText="1"/>
    </xf>
    <xf numFmtId="2" fontId="4" fillId="2" borderId="4" xfId="0" applyNumberFormat="1" applyFont="1" applyFill="1" applyBorder="1" applyAlignment="1">
      <alignment horizontal="left" vertical="center" wrapText="1"/>
    </xf>
    <xf numFmtId="2" fontId="4" fillId="2" borderId="5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28576</xdr:rowOff>
    </xdr:from>
    <xdr:to>
      <xdr:col>7</xdr:col>
      <xdr:colOff>331471</xdr:colOff>
      <xdr:row>0</xdr:row>
      <xdr:rowOff>904876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8576"/>
          <a:ext cx="4674871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>
        <row r="3">
          <cell r="C3" t="str">
            <v>DESTINATION</v>
          </cell>
          <cell r="D3" t="str">
            <v>DISTANCE</v>
          </cell>
          <cell r="E3" t="str">
            <v>RATE / KG.</v>
          </cell>
        </row>
        <row r="4">
          <cell r="C4" t="str">
            <v>B D PUR</v>
          </cell>
          <cell r="D4">
            <v>295</v>
          </cell>
          <cell r="E4">
            <v>3.25</v>
          </cell>
        </row>
        <row r="5">
          <cell r="C5" t="str">
            <v>KANDARPUR</v>
          </cell>
          <cell r="D5">
            <v>30</v>
          </cell>
          <cell r="E5">
            <v>2</v>
          </cell>
        </row>
        <row r="6">
          <cell r="C6" t="str">
            <v>AINTHAPALI</v>
          </cell>
          <cell r="D6">
            <v>280</v>
          </cell>
          <cell r="E6">
            <v>3.25</v>
          </cell>
        </row>
        <row r="7">
          <cell r="C7" t="str">
            <v>ALANAHATA</v>
          </cell>
          <cell r="D7">
            <v>70</v>
          </cell>
          <cell r="E7">
            <v>2</v>
          </cell>
        </row>
        <row r="8">
          <cell r="C8" t="str">
            <v>ANGUL</v>
          </cell>
          <cell r="D8">
            <v>125</v>
          </cell>
          <cell r="E8">
            <v>2.75</v>
          </cell>
        </row>
        <row r="9">
          <cell r="C9" t="str">
            <v>ANLABERENI</v>
          </cell>
          <cell r="D9">
            <v>170</v>
          </cell>
          <cell r="E9">
            <v>2.75</v>
          </cell>
        </row>
        <row r="10">
          <cell r="C10" t="str">
            <v>ANTARA</v>
          </cell>
          <cell r="D10">
            <v>200</v>
          </cell>
          <cell r="E10">
            <v>2.75</v>
          </cell>
        </row>
        <row r="11">
          <cell r="C11" t="str">
            <v>ASKA</v>
          </cell>
          <cell r="D11">
            <v>240</v>
          </cell>
          <cell r="E11">
            <v>2.75</v>
          </cell>
        </row>
        <row r="12">
          <cell r="C12" t="str">
            <v>ASTARANG</v>
          </cell>
          <cell r="D12">
            <v>100</v>
          </cell>
          <cell r="E12">
            <v>2</v>
          </cell>
        </row>
        <row r="13">
          <cell r="C13" t="str">
            <v>ATHAGARH</v>
          </cell>
          <cell r="D13">
            <v>40</v>
          </cell>
          <cell r="E13">
            <v>2</v>
          </cell>
        </row>
        <row r="14">
          <cell r="C14" t="str">
            <v>BADAMBADI</v>
          </cell>
          <cell r="D14">
            <v>15</v>
          </cell>
          <cell r="E14">
            <v>2</v>
          </cell>
        </row>
        <row r="15">
          <cell r="C15" t="str">
            <v>BAHALDA</v>
          </cell>
          <cell r="D15">
            <v>290</v>
          </cell>
          <cell r="E15">
            <v>3.25</v>
          </cell>
        </row>
        <row r="16">
          <cell r="C16" t="str">
            <v>BALASORE</v>
          </cell>
          <cell r="D16">
            <v>200</v>
          </cell>
          <cell r="E16">
            <v>2.75</v>
          </cell>
        </row>
        <row r="17">
          <cell r="C17" t="str">
            <v>BALIANTA</v>
          </cell>
          <cell r="D17">
            <v>30</v>
          </cell>
          <cell r="E17">
            <v>2</v>
          </cell>
        </row>
        <row r="18">
          <cell r="C18" t="str">
            <v>BALIGUDA</v>
          </cell>
          <cell r="D18">
            <v>330</v>
          </cell>
          <cell r="E18">
            <v>3.25</v>
          </cell>
        </row>
        <row r="19">
          <cell r="C19" t="str">
            <v>BALIKUDA</v>
          </cell>
          <cell r="D19">
            <v>70</v>
          </cell>
          <cell r="E19">
            <v>2</v>
          </cell>
        </row>
        <row r="20">
          <cell r="C20" t="str">
            <v>BALIPADAR</v>
          </cell>
          <cell r="D20">
            <v>270</v>
          </cell>
          <cell r="E20">
            <v>3.25</v>
          </cell>
        </row>
        <row r="21">
          <cell r="C21" t="str">
            <v>BALUGAON</v>
          </cell>
          <cell r="D21">
            <v>130</v>
          </cell>
          <cell r="E21">
            <v>2.75</v>
          </cell>
        </row>
        <row r="22">
          <cell r="C22" t="str">
            <v>BANBARADA</v>
          </cell>
          <cell r="D22">
            <v>60</v>
          </cell>
          <cell r="E22">
            <v>2</v>
          </cell>
        </row>
        <row r="23">
          <cell r="C23" t="str">
            <v>BANKI</v>
          </cell>
          <cell r="D23">
            <v>90</v>
          </cell>
          <cell r="E23">
            <v>2</v>
          </cell>
        </row>
        <row r="24">
          <cell r="C24" t="str">
            <v>BARAL</v>
          </cell>
          <cell r="D24">
            <v>35</v>
          </cell>
          <cell r="E24">
            <v>2</v>
          </cell>
        </row>
        <row r="25">
          <cell r="C25" t="str">
            <v>BARBIL</v>
          </cell>
          <cell r="D25">
            <v>285</v>
          </cell>
          <cell r="E25">
            <v>3.25</v>
          </cell>
        </row>
        <row r="26">
          <cell r="C26" t="str">
            <v>BARIPADA</v>
          </cell>
          <cell r="D26">
            <v>255</v>
          </cell>
          <cell r="E26">
            <v>3.25</v>
          </cell>
        </row>
        <row r="27">
          <cell r="C27" t="str">
            <v>BASTA</v>
          </cell>
          <cell r="D27">
            <v>240</v>
          </cell>
          <cell r="E27">
            <v>2.75</v>
          </cell>
        </row>
        <row r="28">
          <cell r="C28" t="str">
            <v>BASUDEVPUR</v>
          </cell>
          <cell r="D28">
            <v>170</v>
          </cell>
          <cell r="E28">
            <v>2.75</v>
          </cell>
        </row>
        <row r="29">
          <cell r="C29" t="str">
            <v xml:space="preserve">BELLAGUNTHA </v>
          </cell>
          <cell r="D29">
            <v>290</v>
          </cell>
          <cell r="E29">
            <v>3.25</v>
          </cell>
        </row>
        <row r="30">
          <cell r="C30" t="str">
            <v>BERHAMPUR</v>
          </cell>
          <cell r="D30">
            <v>200</v>
          </cell>
          <cell r="E30">
            <v>2.75</v>
          </cell>
        </row>
        <row r="31">
          <cell r="C31" t="str">
            <v>BETANATI</v>
          </cell>
          <cell r="D31">
            <v>285</v>
          </cell>
          <cell r="E31">
            <v>3.25</v>
          </cell>
        </row>
        <row r="32">
          <cell r="C32" t="str">
            <v>BHADRAK</v>
          </cell>
          <cell r="D32">
            <v>120</v>
          </cell>
          <cell r="E32">
            <v>2</v>
          </cell>
        </row>
        <row r="33">
          <cell r="C33" t="str">
            <v>BHAMASYALI</v>
          </cell>
          <cell r="D33">
            <v>260</v>
          </cell>
          <cell r="E33">
            <v>3.25</v>
          </cell>
        </row>
        <row r="34">
          <cell r="C34" t="str">
            <v>BHANJANAGAR</v>
          </cell>
          <cell r="D34">
            <v>210</v>
          </cell>
          <cell r="E34">
            <v>2.75</v>
          </cell>
        </row>
        <row r="35">
          <cell r="C35" t="str">
            <v>BHUBANESWAR</v>
          </cell>
          <cell r="D35">
            <v>30</v>
          </cell>
          <cell r="E35">
            <v>2</v>
          </cell>
        </row>
        <row r="36">
          <cell r="C36" t="str">
            <v>BHUTMUNDAI</v>
          </cell>
          <cell r="D36">
            <v>80</v>
          </cell>
          <cell r="E36">
            <v>2</v>
          </cell>
        </row>
        <row r="37">
          <cell r="C37" t="str">
            <v>BIDEIPUR</v>
          </cell>
          <cell r="D37">
            <v>160</v>
          </cell>
          <cell r="E37">
            <v>2.75</v>
          </cell>
        </row>
        <row r="38">
          <cell r="C38" t="str">
            <v>BIDUBAZAR</v>
          </cell>
          <cell r="D38">
            <v>145</v>
          </cell>
          <cell r="E38">
            <v>2.75</v>
          </cell>
        </row>
        <row r="39">
          <cell r="C39" t="str">
            <v>BIDYADHARPUR CUTTACK</v>
          </cell>
          <cell r="D39">
            <v>25</v>
          </cell>
          <cell r="E39">
            <v>2</v>
          </cell>
        </row>
        <row r="40">
          <cell r="C40" t="str">
            <v>BIJIGOL</v>
          </cell>
          <cell r="D40">
            <v>135</v>
          </cell>
          <cell r="E40">
            <v>2.75</v>
          </cell>
        </row>
        <row r="41">
          <cell r="C41" t="str">
            <v>BILAHAT</v>
          </cell>
          <cell r="D41">
            <v>50</v>
          </cell>
          <cell r="E41">
            <v>2</v>
          </cell>
        </row>
        <row r="42">
          <cell r="C42" t="str">
            <v>BOLANI</v>
          </cell>
          <cell r="D42">
            <v>285</v>
          </cell>
          <cell r="E42">
            <v>3.25</v>
          </cell>
        </row>
        <row r="43">
          <cell r="C43" t="str">
            <v>BRAHMABARADA</v>
          </cell>
          <cell r="D43">
            <v>80</v>
          </cell>
          <cell r="E43">
            <v>2</v>
          </cell>
        </row>
        <row r="44">
          <cell r="C44" t="str">
            <v>BUGUDA</v>
          </cell>
          <cell r="D44">
            <v>180</v>
          </cell>
          <cell r="E44">
            <v>2.75</v>
          </cell>
        </row>
        <row r="45">
          <cell r="C45" t="str">
            <v>BUXIBAZAR</v>
          </cell>
          <cell r="D45">
            <v>15</v>
          </cell>
          <cell r="E45">
            <v>2</v>
          </cell>
        </row>
        <row r="46">
          <cell r="C46" t="str">
            <v>CHAFLA</v>
          </cell>
          <cell r="D46">
            <v>240</v>
          </cell>
          <cell r="E46">
            <v>2.75</v>
          </cell>
        </row>
        <row r="47">
          <cell r="C47" t="str">
            <v>CHANDBALI</v>
          </cell>
          <cell r="D47">
            <v>110</v>
          </cell>
          <cell r="E47">
            <v>2</v>
          </cell>
        </row>
        <row r="48">
          <cell r="C48" t="str">
            <v>CHARAMPA</v>
          </cell>
          <cell r="D48">
            <v>105</v>
          </cell>
          <cell r="E48">
            <v>2</v>
          </cell>
        </row>
        <row r="49">
          <cell r="C49" t="str">
            <v>CHARICHHAKA</v>
          </cell>
          <cell r="D49">
            <v>220</v>
          </cell>
          <cell r="E49">
            <v>2.75</v>
          </cell>
        </row>
        <row r="50">
          <cell r="C50" t="str">
            <v>CHHATIA</v>
          </cell>
          <cell r="D50">
            <v>25</v>
          </cell>
          <cell r="E50">
            <v>2</v>
          </cell>
        </row>
        <row r="51">
          <cell r="C51" t="str">
            <v>CHOUDWAR</v>
          </cell>
          <cell r="D51">
            <v>15</v>
          </cell>
          <cell r="E51">
            <v>2</v>
          </cell>
        </row>
        <row r="52">
          <cell r="C52" t="str">
            <v>COLLEGE SQUARE (CUTTACK)</v>
          </cell>
          <cell r="D52">
            <v>10</v>
          </cell>
          <cell r="E52">
            <v>2</v>
          </cell>
        </row>
        <row r="53">
          <cell r="C53" t="str">
            <v>DAMANA</v>
          </cell>
          <cell r="D53">
            <v>30</v>
          </cell>
          <cell r="E53">
            <v>2</v>
          </cell>
        </row>
        <row r="54">
          <cell r="C54" t="str">
            <v>DASAMALLI</v>
          </cell>
          <cell r="D54">
            <v>260</v>
          </cell>
          <cell r="E54">
            <v>3.25</v>
          </cell>
        </row>
        <row r="55">
          <cell r="C55" t="str">
            <v>DERA</v>
          </cell>
          <cell r="D55">
            <v>140</v>
          </cell>
          <cell r="E55">
            <v>2.75</v>
          </cell>
        </row>
        <row r="56">
          <cell r="C56" t="str">
            <v>DHAMARA</v>
          </cell>
          <cell r="D56">
            <v>210</v>
          </cell>
          <cell r="E56">
            <v>2.75</v>
          </cell>
        </row>
        <row r="57">
          <cell r="C57" t="str">
            <v>DHARMAGATPUR</v>
          </cell>
          <cell r="D57">
            <v>40</v>
          </cell>
          <cell r="E57">
            <v>2</v>
          </cell>
        </row>
        <row r="58">
          <cell r="C58" t="str">
            <v>DOLASAHI</v>
          </cell>
          <cell r="D58">
            <v>140</v>
          </cell>
          <cell r="E58">
            <v>2.75</v>
          </cell>
        </row>
        <row r="59">
          <cell r="C59" t="str">
            <v>G UDAYAGIRI</v>
          </cell>
          <cell r="D59">
            <v>280</v>
          </cell>
          <cell r="E59">
            <v>3.25</v>
          </cell>
        </row>
        <row r="60">
          <cell r="C60" t="str">
            <v>GHASIPURA</v>
          </cell>
          <cell r="D60">
            <v>120</v>
          </cell>
          <cell r="E60">
            <v>2</v>
          </cell>
        </row>
        <row r="61">
          <cell r="C61" t="str">
            <v>GOKAN</v>
          </cell>
          <cell r="D61">
            <v>45</v>
          </cell>
          <cell r="E61">
            <v>2</v>
          </cell>
        </row>
        <row r="62">
          <cell r="C62" t="str">
            <v>GOLAPOKHARI</v>
          </cell>
          <cell r="D62">
            <v>180</v>
          </cell>
          <cell r="E62">
            <v>2.75</v>
          </cell>
        </row>
        <row r="63">
          <cell r="C63" t="str">
            <v>GOP</v>
          </cell>
          <cell r="D63">
            <v>105</v>
          </cell>
          <cell r="E63">
            <v>2</v>
          </cell>
        </row>
        <row r="64">
          <cell r="C64" t="str">
            <v>GOPINATHPUR PAGA</v>
          </cell>
          <cell r="D64">
            <v>25</v>
          </cell>
          <cell r="E64">
            <v>2</v>
          </cell>
        </row>
        <row r="65">
          <cell r="C65" t="str">
            <v>HALDIPADA</v>
          </cell>
          <cell r="D65">
            <v>230</v>
          </cell>
          <cell r="E65">
            <v>2.75</v>
          </cell>
        </row>
        <row r="66">
          <cell r="C66" t="str">
            <v>HATA BAZAR (JAGATSINGHPUR)</v>
          </cell>
          <cell r="D66">
            <v>70</v>
          </cell>
          <cell r="E66">
            <v>2</v>
          </cell>
        </row>
        <row r="67">
          <cell r="C67" t="str">
            <v>HATIATANGAR</v>
          </cell>
          <cell r="D67">
            <v>220</v>
          </cell>
          <cell r="E67">
            <v>2.75</v>
          </cell>
        </row>
        <row r="68">
          <cell r="C68" t="str">
            <v>JAGAMARA</v>
          </cell>
          <cell r="D68">
            <v>40</v>
          </cell>
          <cell r="E68">
            <v>2</v>
          </cell>
        </row>
        <row r="69">
          <cell r="C69" t="str">
            <v xml:space="preserve">JAGANNATH PRASAD </v>
          </cell>
          <cell r="D69">
            <v>210</v>
          </cell>
          <cell r="E69">
            <v>2.75</v>
          </cell>
        </row>
        <row r="70">
          <cell r="C70" t="str">
            <v>JAGATSINGHPUR</v>
          </cell>
          <cell r="D70">
            <v>70</v>
          </cell>
          <cell r="E70">
            <v>2</v>
          </cell>
        </row>
        <row r="71">
          <cell r="C71" t="str">
            <v>JALESWAR</v>
          </cell>
          <cell r="D71">
            <v>250</v>
          </cell>
          <cell r="E71">
            <v>2.75</v>
          </cell>
        </row>
        <row r="72">
          <cell r="C72" t="str">
            <v>JARAPADA</v>
          </cell>
          <cell r="D72">
            <v>145</v>
          </cell>
          <cell r="E72">
            <v>2.75</v>
          </cell>
        </row>
        <row r="73">
          <cell r="C73" t="str">
            <v>JATNI</v>
          </cell>
          <cell r="D73">
            <v>50</v>
          </cell>
          <cell r="E73">
            <v>2</v>
          </cell>
        </row>
        <row r="74">
          <cell r="C74" t="str">
            <v>JOBRA</v>
          </cell>
          <cell r="D74">
            <v>14</v>
          </cell>
          <cell r="E74">
            <v>2</v>
          </cell>
        </row>
        <row r="75">
          <cell r="C75" t="str">
            <v>KABISURYANAGAR</v>
          </cell>
          <cell r="D75">
            <v>250</v>
          </cell>
          <cell r="E75">
            <v>2.75</v>
          </cell>
        </row>
        <row r="76">
          <cell r="C76" t="str">
            <v>KAITHKHOLA</v>
          </cell>
          <cell r="D76">
            <v>170</v>
          </cell>
          <cell r="E76">
            <v>2.75</v>
          </cell>
        </row>
        <row r="77">
          <cell r="C77" t="str">
            <v>KAMAKHYANAGAR</v>
          </cell>
          <cell r="D77">
            <v>90</v>
          </cell>
          <cell r="E77">
            <v>2</v>
          </cell>
        </row>
        <row r="78">
          <cell r="C78" t="str">
            <v>KANDHAMAL</v>
          </cell>
          <cell r="D78">
            <v>270</v>
          </cell>
          <cell r="E78">
            <v>3.25</v>
          </cell>
        </row>
        <row r="79">
          <cell r="C79" t="str">
            <v>KANSAMARI</v>
          </cell>
          <cell r="D79">
            <v>240</v>
          </cell>
          <cell r="E79">
            <v>2.75</v>
          </cell>
        </row>
        <row r="80">
          <cell r="C80" t="str">
            <v>KANTAPADA</v>
          </cell>
          <cell r="D80">
            <v>35</v>
          </cell>
          <cell r="E80">
            <v>2</v>
          </cell>
        </row>
        <row r="81">
          <cell r="C81" t="str">
            <v>KATHADERA RENGALI CAMP</v>
          </cell>
          <cell r="D81">
            <v>300</v>
          </cell>
          <cell r="E81">
            <v>3.25</v>
          </cell>
        </row>
        <row r="82">
          <cell r="C82" t="str">
            <v>KAYALPADA</v>
          </cell>
          <cell r="D82">
            <v>30</v>
          </cell>
          <cell r="E82">
            <v>2</v>
          </cell>
        </row>
        <row r="83">
          <cell r="C83" t="str">
            <v>KENDUPADAR</v>
          </cell>
          <cell r="D83">
            <v>220</v>
          </cell>
          <cell r="E83">
            <v>2.75</v>
          </cell>
        </row>
        <row r="84">
          <cell r="C84" t="str">
            <v>KEONJHAR</v>
          </cell>
          <cell r="D84">
            <v>200</v>
          </cell>
          <cell r="E84">
            <v>2.75</v>
          </cell>
        </row>
        <row r="85">
          <cell r="C85" t="str">
            <v>KESHARIPUR</v>
          </cell>
          <cell r="D85">
            <v>160</v>
          </cell>
          <cell r="E85">
            <v>2.75</v>
          </cell>
        </row>
        <row r="86">
          <cell r="C86" t="str">
            <v>KHAMAR</v>
          </cell>
          <cell r="D86">
            <v>160</v>
          </cell>
          <cell r="E86">
            <v>2.75</v>
          </cell>
        </row>
        <row r="87">
          <cell r="C87" t="str">
            <v>KISHORE NAGAR</v>
          </cell>
          <cell r="D87">
            <v>30</v>
          </cell>
          <cell r="E87">
            <v>2</v>
          </cell>
        </row>
        <row r="88">
          <cell r="C88" t="str">
            <v>KODALA</v>
          </cell>
          <cell r="D88">
            <v>265</v>
          </cell>
          <cell r="E88">
            <v>3.25</v>
          </cell>
        </row>
        <row r="89">
          <cell r="C89" t="str">
            <v>KRUSHNANANDPUR</v>
          </cell>
          <cell r="D89">
            <v>50</v>
          </cell>
          <cell r="E89">
            <v>2</v>
          </cell>
        </row>
        <row r="90">
          <cell r="C90" t="str">
            <v>KSHARIYA BAZAR</v>
          </cell>
          <cell r="D90">
            <v>265</v>
          </cell>
          <cell r="E90">
            <v>3.25</v>
          </cell>
        </row>
        <row r="91">
          <cell r="C91" t="str">
            <v>KUANPAL</v>
          </cell>
          <cell r="D91">
            <v>35</v>
          </cell>
          <cell r="E91">
            <v>2</v>
          </cell>
        </row>
        <row r="92">
          <cell r="C92" t="str">
            <v>KUDIA</v>
          </cell>
          <cell r="D92">
            <v>220</v>
          </cell>
          <cell r="E92">
            <v>2.75</v>
          </cell>
        </row>
        <row r="93">
          <cell r="C93" t="str">
            <v>KULLADA</v>
          </cell>
          <cell r="D93">
            <v>290</v>
          </cell>
          <cell r="E93">
            <v>3.25</v>
          </cell>
        </row>
        <row r="94">
          <cell r="C94" t="str">
            <v>KUNJABANGARH</v>
          </cell>
          <cell r="D94">
            <v>170</v>
          </cell>
          <cell r="E94">
            <v>2.75</v>
          </cell>
        </row>
        <row r="95">
          <cell r="C95" t="str">
            <v>LUNAHAR</v>
          </cell>
          <cell r="D95">
            <v>30</v>
          </cell>
          <cell r="E95">
            <v>2</v>
          </cell>
        </row>
        <row r="96">
          <cell r="C96" t="str">
            <v>MADHUPATNA</v>
          </cell>
          <cell r="D96">
            <v>10</v>
          </cell>
          <cell r="E96">
            <v>2</v>
          </cell>
        </row>
        <row r="97">
          <cell r="C97" t="str">
            <v>MAHANGA</v>
          </cell>
          <cell r="D97">
            <v>60</v>
          </cell>
          <cell r="E97">
            <v>2</v>
          </cell>
        </row>
        <row r="98">
          <cell r="C98" t="str">
            <v>MANDAPADA</v>
          </cell>
          <cell r="D98">
            <v>20</v>
          </cell>
          <cell r="E98">
            <v>2</v>
          </cell>
        </row>
        <row r="99">
          <cell r="C99" t="str">
            <v>MARKONA</v>
          </cell>
          <cell r="D99">
            <v>140</v>
          </cell>
          <cell r="E99">
            <v>2.75</v>
          </cell>
        </row>
        <row r="100">
          <cell r="C100" t="str">
            <v>MATHASAHI</v>
          </cell>
          <cell r="D100">
            <v>60</v>
          </cell>
          <cell r="E100">
            <v>2</v>
          </cell>
        </row>
        <row r="101">
          <cell r="C101" t="str">
            <v>MOTIGANJ</v>
          </cell>
          <cell r="D101">
            <v>210</v>
          </cell>
          <cell r="E101">
            <v>2.75</v>
          </cell>
        </row>
        <row r="102">
          <cell r="C102" t="str">
            <v>NAZARPUR</v>
          </cell>
          <cell r="D102">
            <v>5</v>
          </cell>
          <cell r="E102">
            <v>2</v>
          </cell>
        </row>
        <row r="103">
          <cell r="C103" t="str">
            <v>NEMALO</v>
          </cell>
          <cell r="D103">
            <v>35</v>
          </cell>
          <cell r="E103">
            <v>2</v>
          </cell>
        </row>
        <row r="104">
          <cell r="C104" t="str">
            <v>NIALI</v>
          </cell>
          <cell r="D104">
            <v>60</v>
          </cell>
          <cell r="E104">
            <v>2</v>
          </cell>
        </row>
        <row r="105">
          <cell r="C105" t="str">
            <v>NILAGIRI</v>
          </cell>
          <cell r="D105">
            <v>160</v>
          </cell>
          <cell r="E105">
            <v>2.75</v>
          </cell>
        </row>
        <row r="106">
          <cell r="C106" t="str">
            <v>NISCHINTAKOILI</v>
          </cell>
          <cell r="D106">
            <v>35</v>
          </cell>
          <cell r="E106">
            <v>2</v>
          </cell>
        </row>
        <row r="107">
          <cell r="C107" t="str">
            <v>NUAPADA CTC</v>
          </cell>
          <cell r="D107">
            <v>15</v>
          </cell>
          <cell r="E107">
            <v>2</v>
          </cell>
        </row>
        <row r="108">
          <cell r="C108" t="str">
            <v>NURSINGHA BAZAR</v>
          </cell>
          <cell r="D108">
            <v>15</v>
          </cell>
          <cell r="E108">
            <v>2</v>
          </cell>
        </row>
        <row r="109">
          <cell r="C109" t="str">
            <v>PARADEEP</v>
          </cell>
          <cell r="D109">
            <v>110</v>
          </cell>
          <cell r="E109">
            <v>2</v>
          </cell>
        </row>
        <row r="110">
          <cell r="C110" t="str">
            <v>PATHAPUR</v>
          </cell>
          <cell r="D110">
            <v>100</v>
          </cell>
          <cell r="E110">
            <v>2</v>
          </cell>
        </row>
        <row r="111">
          <cell r="C111" t="str">
            <v>PATKURA</v>
          </cell>
          <cell r="D111">
            <v>80</v>
          </cell>
          <cell r="E111">
            <v>2</v>
          </cell>
        </row>
        <row r="112">
          <cell r="C112" t="str">
            <v>PIPILI</v>
          </cell>
          <cell r="D112">
            <v>55</v>
          </cell>
          <cell r="E112">
            <v>2</v>
          </cell>
        </row>
        <row r="113">
          <cell r="C113" t="str">
            <v>POLASARA</v>
          </cell>
          <cell r="D113">
            <v>270</v>
          </cell>
          <cell r="E113">
            <v>3.25</v>
          </cell>
        </row>
        <row r="114">
          <cell r="C114" t="str">
            <v>PRATAPNAGAR</v>
          </cell>
          <cell r="D114">
            <v>25</v>
          </cell>
          <cell r="E114">
            <v>2</v>
          </cell>
        </row>
        <row r="115">
          <cell r="C115" t="str">
            <v>RAGHUNATHPUR</v>
          </cell>
          <cell r="D115">
            <v>40</v>
          </cell>
          <cell r="E115">
            <v>2</v>
          </cell>
        </row>
        <row r="116">
          <cell r="C116" t="str">
            <v>RAIKIA</v>
          </cell>
          <cell r="D116">
            <v>270</v>
          </cell>
          <cell r="E116">
            <v>3.25</v>
          </cell>
        </row>
        <row r="117">
          <cell r="C117" t="str">
            <v>RAIPUR</v>
          </cell>
          <cell r="D117">
            <v>30</v>
          </cell>
          <cell r="E117">
            <v>2</v>
          </cell>
        </row>
        <row r="118">
          <cell r="C118" t="str">
            <v xml:space="preserve">RASULGARD </v>
          </cell>
          <cell r="D118">
            <v>30</v>
          </cell>
          <cell r="E118">
            <v>2</v>
          </cell>
        </row>
        <row r="119">
          <cell r="C119" t="str">
            <v>RUPSA</v>
          </cell>
          <cell r="D119">
            <v>200</v>
          </cell>
          <cell r="E119">
            <v>2.75</v>
          </cell>
        </row>
        <row r="120">
          <cell r="C120" t="str">
            <v>SALIPUR</v>
          </cell>
          <cell r="D120">
            <v>25</v>
          </cell>
          <cell r="E120">
            <v>2</v>
          </cell>
        </row>
        <row r="121">
          <cell r="C121" t="str">
            <v>SANABAZAR</v>
          </cell>
          <cell r="D121">
            <v>50</v>
          </cell>
          <cell r="E121">
            <v>2</v>
          </cell>
        </row>
        <row r="122">
          <cell r="C122" t="str">
            <v>SANKARAKHOL</v>
          </cell>
          <cell r="D122">
            <v>225</v>
          </cell>
          <cell r="E122">
            <v>2.75</v>
          </cell>
        </row>
        <row r="123">
          <cell r="C123" t="str">
            <v>SATICHOURA</v>
          </cell>
          <cell r="D123">
            <v>15</v>
          </cell>
          <cell r="E123">
            <v>2</v>
          </cell>
        </row>
        <row r="124">
          <cell r="C124" t="str">
            <v>SATYABADI SAKHIGOPAL</v>
          </cell>
          <cell r="D124">
            <v>75</v>
          </cell>
          <cell r="E124">
            <v>2</v>
          </cell>
        </row>
        <row r="125">
          <cell r="C125" t="str">
            <v>SHEIKH BAZAR</v>
          </cell>
          <cell r="D125">
            <v>20</v>
          </cell>
          <cell r="E125">
            <v>2</v>
          </cell>
        </row>
        <row r="126">
          <cell r="C126" t="str">
            <v>SHERGARH</v>
          </cell>
          <cell r="D126">
            <v>245</v>
          </cell>
          <cell r="E126">
            <v>2.75</v>
          </cell>
        </row>
        <row r="127">
          <cell r="C127" t="str">
            <v>SIMULIA</v>
          </cell>
          <cell r="D127">
            <v>150</v>
          </cell>
          <cell r="E127">
            <v>2.75</v>
          </cell>
        </row>
        <row r="128">
          <cell r="C128" t="str">
            <v>SORO</v>
          </cell>
          <cell r="D128">
            <v>150</v>
          </cell>
          <cell r="E128">
            <v>2.75</v>
          </cell>
        </row>
        <row r="129">
          <cell r="C129" t="str">
            <v>SORODA</v>
          </cell>
          <cell r="D129">
            <v>280</v>
          </cell>
          <cell r="E129">
            <v>3.25</v>
          </cell>
        </row>
        <row r="130">
          <cell r="C130" t="str">
            <v>TALAKADADA</v>
          </cell>
          <cell r="D130">
            <v>230</v>
          </cell>
          <cell r="E130">
            <v>2.75</v>
          </cell>
        </row>
        <row r="131">
          <cell r="C131" t="str">
            <v>THAKURMUNDA</v>
          </cell>
          <cell r="D131">
            <v>240</v>
          </cell>
          <cell r="E131">
            <v>2.75</v>
          </cell>
        </row>
        <row r="132">
          <cell r="C132" t="str">
            <v>THAKURPATNA</v>
          </cell>
          <cell r="D132">
            <v>60</v>
          </cell>
          <cell r="E132">
            <v>2</v>
          </cell>
        </row>
        <row r="133">
          <cell r="C133" t="str">
            <v>TIHIDI</v>
          </cell>
          <cell r="D133">
            <v>140</v>
          </cell>
          <cell r="E133">
            <v>2.75</v>
          </cell>
        </row>
        <row r="134">
          <cell r="C134" t="str">
            <v>TIKABALI</v>
          </cell>
          <cell r="D134">
            <v>280</v>
          </cell>
          <cell r="E134">
            <v>3.25</v>
          </cell>
        </row>
        <row r="135">
          <cell r="C135" t="str">
            <v>TRINATH BAZAR</v>
          </cell>
          <cell r="D135">
            <v>25</v>
          </cell>
          <cell r="E135">
            <v>2</v>
          </cell>
        </row>
        <row r="136">
          <cell r="C136" t="str">
            <v>TRISULIA</v>
          </cell>
          <cell r="D136">
            <v>20</v>
          </cell>
          <cell r="E136">
            <v>2</v>
          </cell>
        </row>
        <row r="137">
          <cell r="C137" t="str">
            <v>UDALA</v>
          </cell>
          <cell r="D137">
            <v>190</v>
          </cell>
          <cell r="E137">
            <v>2.75</v>
          </cell>
        </row>
        <row r="138">
          <cell r="C138" t="str">
            <v>UTTARA</v>
          </cell>
          <cell r="D138">
            <v>40</v>
          </cell>
          <cell r="E138">
            <v>2</v>
          </cell>
        </row>
        <row r="139">
          <cell r="C139" t="str">
            <v>RAIRANGPUR</v>
          </cell>
          <cell r="D139">
            <v>270</v>
          </cell>
          <cell r="E139">
            <v>3.25</v>
          </cell>
        </row>
        <row r="140">
          <cell r="C140" t="str">
            <v>KHANDAETA</v>
          </cell>
          <cell r="D140">
            <v>30</v>
          </cell>
          <cell r="E140">
            <v>2</v>
          </cell>
        </row>
        <row r="141">
          <cell r="C141" t="str">
            <v>LENKUDIPADA</v>
          </cell>
          <cell r="D141">
            <v>130</v>
          </cell>
          <cell r="E141">
            <v>2.75</v>
          </cell>
        </row>
        <row r="142">
          <cell r="C142" t="str">
            <v>KUSI</v>
          </cell>
          <cell r="D142">
            <v>85</v>
          </cell>
          <cell r="E142">
            <v>2</v>
          </cell>
        </row>
        <row r="143">
          <cell r="C143" t="str">
            <v>GOBARA</v>
          </cell>
          <cell r="D143">
            <v>275</v>
          </cell>
          <cell r="E143">
            <v>3.25</v>
          </cell>
        </row>
        <row r="144">
          <cell r="C144" t="str">
            <v>MENDHASALA</v>
          </cell>
          <cell r="D144">
            <v>50</v>
          </cell>
          <cell r="E144">
            <v>2</v>
          </cell>
        </row>
        <row r="145">
          <cell r="C145" t="str">
            <v>BADAGADA</v>
          </cell>
          <cell r="D145">
            <v>275</v>
          </cell>
          <cell r="E145">
            <v>3.25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7"/>
  <sheetViews>
    <sheetView tabSelected="1" topLeftCell="A28" workbookViewId="0">
      <selection activeCell="R38" sqref="R38"/>
    </sheetView>
  </sheetViews>
  <sheetFormatPr defaultColWidth="9.140625" defaultRowHeight="15"/>
  <cols>
    <col min="1" max="1" width="5" style="11" customWidth="1"/>
    <col min="2" max="2" width="10.42578125" style="17" customWidth="1"/>
    <col min="3" max="3" width="12.140625" style="11" customWidth="1"/>
    <col min="4" max="4" width="7.5703125" style="11" customWidth="1"/>
    <col min="5" max="5" width="6.5703125" style="11" customWidth="1"/>
    <col min="6" max="6" width="17.140625" style="11" customWidth="1"/>
    <col min="7" max="7" width="7" style="11" customWidth="1"/>
    <col min="8" max="8" width="11.28515625" style="16" customWidth="1"/>
    <col min="9" max="9" width="10.5703125" style="16" customWidth="1"/>
    <col min="10" max="10" width="10.28515625" style="11" bestFit="1" customWidth="1"/>
    <col min="11" max="11" width="6.5703125" style="12" customWidth="1"/>
    <col min="12" max="12" width="9.28515625" style="12" customWidth="1"/>
    <col min="13" max="13" width="10" style="12" customWidth="1"/>
    <col min="14" max="14" width="38.28515625" style="11" bestFit="1" customWidth="1"/>
    <col min="15" max="15" width="11.5703125" style="11" bestFit="1" customWidth="1"/>
    <col min="16" max="16384" width="9.140625" style="11"/>
  </cols>
  <sheetData>
    <row r="1" spans="1:15" ht="83.25" customHeight="1" thickBot="1">
      <c r="A1" s="61"/>
      <c r="B1" s="62"/>
      <c r="C1" s="62"/>
      <c r="D1" s="62"/>
      <c r="E1" s="62"/>
      <c r="F1" s="62"/>
      <c r="G1" s="62"/>
      <c r="H1" s="62"/>
      <c r="I1" s="59" t="s">
        <v>22</v>
      </c>
      <c r="J1" s="59"/>
      <c r="K1" s="59"/>
      <c r="L1" s="59"/>
      <c r="M1" s="60"/>
    </row>
    <row r="2" spans="1:15" s="13" customFormat="1" ht="76.5" customHeight="1" thickBot="1">
      <c r="A2" s="63" t="s">
        <v>34</v>
      </c>
      <c r="B2" s="64"/>
      <c r="C2" s="64"/>
      <c r="D2" s="64"/>
      <c r="E2" s="64"/>
      <c r="F2" s="64"/>
      <c r="G2" s="64"/>
      <c r="H2" s="65"/>
      <c r="I2" s="57" t="s">
        <v>206</v>
      </c>
      <c r="J2" s="57"/>
      <c r="K2" s="57"/>
      <c r="L2" s="57"/>
      <c r="M2" s="58"/>
      <c r="N2" s="50"/>
      <c r="O2" s="12"/>
    </row>
    <row r="3" spans="1:15" ht="27" customHeight="1" thickBot="1">
      <c r="A3" s="44" t="s">
        <v>14</v>
      </c>
      <c r="B3" s="45" t="s">
        <v>16</v>
      </c>
      <c r="C3" s="46" t="s">
        <v>23</v>
      </c>
      <c r="D3" s="46" t="s">
        <v>1</v>
      </c>
      <c r="E3" s="46" t="s">
        <v>3</v>
      </c>
      <c r="F3" s="46" t="s">
        <v>24</v>
      </c>
      <c r="G3" s="46" t="s">
        <v>5</v>
      </c>
      <c r="H3" s="47" t="s">
        <v>6</v>
      </c>
      <c r="I3" s="47" t="s">
        <v>7</v>
      </c>
      <c r="J3" s="48" t="s">
        <v>8</v>
      </c>
      <c r="K3" s="48" t="s">
        <v>9</v>
      </c>
      <c r="L3" s="48" t="s">
        <v>31</v>
      </c>
      <c r="M3" s="49" t="s">
        <v>30</v>
      </c>
      <c r="N3" s="14" t="s">
        <v>13</v>
      </c>
    </row>
    <row r="4" spans="1:15" ht="15" customHeight="1">
      <c r="A4" s="38">
        <v>1</v>
      </c>
      <c r="B4" s="39" t="s">
        <v>49</v>
      </c>
      <c r="C4" s="39" t="s">
        <v>50</v>
      </c>
      <c r="D4" s="39" t="s">
        <v>51</v>
      </c>
      <c r="E4" s="40" t="s">
        <v>12</v>
      </c>
      <c r="F4" s="39" t="s">
        <v>27</v>
      </c>
      <c r="G4" s="39">
        <v>33</v>
      </c>
      <c r="H4" s="41">
        <v>460</v>
      </c>
      <c r="I4" s="41">
        <v>460</v>
      </c>
      <c r="J4" s="42">
        <f>VLOOKUP(F4,'[1]PRIMCO INDUSTRIES'!$C$4:$D$147,2,FALSE)</f>
        <v>210</v>
      </c>
      <c r="K4" s="42">
        <f>VLOOKUP(F4,'[1]PRIMCO INDUSTRIES'!$C$3:$E$146,3,FALSE)</f>
        <v>2.75</v>
      </c>
      <c r="L4" s="42">
        <f t="shared" ref="L4:L53" si="0">G4*3</f>
        <v>99</v>
      </c>
      <c r="M4" s="43">
        <f t="shared" ref="M4:M53" si="1">I4*K4+L4</f>
        <v>1364</v>
      </c>
      <c r="N4" s="27" t="s">
        <v>52</v>
      </c>
    </row>
    <row r="5" spans="1:15" ht="15" customHeight="1">
      <c r="A5" s="33">
        <f>A4+1</f>
        <v>2</v>
      </c>
      <c r="B5" s="6" t="s">
        <v>49</v>
      </c>
      <c r="C5" s="6" t="s">
        <v>53</v>
      </c>
      <c r="D5" s="6" t="s">
        <v>54</v>
      </c>
      <c r="E5" s="7" t="s">
        <v>12</v>
      </c>
      <c r="F5" s="6" t="s">
        <v>55</v>
      </c>
      <c r="G5" s="6">
        <v>22</v>
      </c>
      <c r="H5" s="18">
        <v>218</v>
      </c>
      <c r="I5" s="18">
        <v>218</v>
      </c>
      <c r="J5" s="19">
        <f>VLOOKUP(F5,'[1]PRIMCO INDUSTRIES'!$C$4:$D$147,2,FALSE)</f>
        <v>290</v>
      </c>
      <c r="K5" s="19">
        <f>VLOOKUP(F5,'[1]PRIMCO INDUSTRIES'!$C$3:$E$146,3,FALSE)</f>
        <v>3.25</v>
      </c>
      <c r="L5" s="19">
        <f t="shared" si="0"/>
        <v>66</v>
      </c>
      <c r="M5" s="34">
        <f t="shared" si="1"/>
        <v>774.5</v>
      </c>
      <c r="N5" s="27" t="s">
        <v>56</v>
      </c>
    </row>
    <row r="6" spans="1:15" ht="15" customHeight="1">
      <c r="A6" s="33">
        <f t="shared" ref="A6:A53" si="2">A5+1</f>
        <v>3</v>
      </c>
      <c r="B6" s="6" t="s">
        <v>49</v>
      </c>
      <c r="C6" s="6" t="s">
        <v>57</v>
      </c>
      <c r="D6" s="6" t="s">
        <v>58</v>
      </c>
      <c r="E6" s="7" t="s">
        <v>12</v>
      </c>
      <c r="F6" s="6" t="s">
        <v>59</v>
      </c>
      <c r="G6" s="6">
        <v>13</v>
      </c>
      <c r="H6" s="18">
        <v>178</v>
      </c>
      <c r="I6" s="18">
        <v>178</v>
      </c>
      <c r="J6" s="19">
        <f>VLOOKUP(F6,'[1]PRIMCO INDUSTRIES'!$C$4:$D$147,2,FALSE)</f>
        <v>240</v>
      </c>
      <c r="K6" s="19">
        <f>VLOOKUP(F6,'[1]PRIMCO INDUSTRIES'!$C$3:$E$146,3,FALSE)</f>
        <v>2.75</v>
      </c>
      <c r="L6" s="19">
        <f t="shared" si="0"/>
        <v>39</v>
      </c>
      <c r="M6" s="34">
        <f t="shared" si="1"/>
        <v>528.5</v>
      </c>
      <c r="N6" s="28" t="s">
        <v>60</v>
      </c>
    </row>
    <row r="7" spans="1:15" ht="15" customHeight="1">
      <c r="A7" s="33">
        <f t="shared" si="2"/>
        <v>4</v>
      </c>
      <c r="B7" s="6" t="s">
        <v>49</v>
      </c>
      <c r="C7" s="6" t="s">
        <v>61</v>
      </c>
      <c r="D7" s="6" t="s">
        <v>62</v>
      </c>
      <c r="E7" s="7" t="s">
        <v>12</v>
      </c>
      <c r="F7" s="6" t="s">
        <v>59</v>
      </c>
      <c r="G7" s="6">
        <v>2</v>
      </c>
      <c r="H7" s="18">
        <v>27</v>
      </c>
      <c r="I7" s="18">
        <v>27</v>
      </c>
      <c r="J7" s="19">
        <f>VLOOKUP(F7,'[1]PRIMCO INDUSTRIES'!$C$4:$D$147,2,FALSE)</f>
        <v>240</v>
      </c>
      <c r="K7" s="19">
        <f>VLOOKUP(F7,'[1]PRIMCO INDUSTRIES'!$C$3:$E$146,3,FALSE)</f>
        <v>2.75</v>
      </c>
      <c r="L7" s="19">
        <f t="shared" si="0"/>
        <v>6</v>
      </c>
      <c r="M7" s="34">
        <f t="shared" si="1"/>
        <v>80.25</v>
      </c>
      <c r="N7" s="28" t="s">
        <v>60</v>
      </c>
    </row>
    <row r="8" spans="1:15" ht="15" customHeight="1">
      <c r="A8" s="33">
        <f t="shared" si="2"/>
        <v>5</v>
      </c>
      <c r="B8" s="6" t="s">
        <v>63</v>
      </c>
      <c r="C8" s="6" t="s">
        <v>64</v>
      </c>
      <c r="D8" s="6" t="s">
        <v>65</v>
      </c>
      <c r="E8" s="7" t="s">
        <v>12</v>
      </c>
      <c r="F8" s="6" t="s">
        <v>66</v>
      </c>
      <c r="G8" s="6">
        <v>40</v>
      </c>
      <c r="H8" s="18">
        <v>604</v>
      </c>
      <c r="I8" s="18">
        <v>604</v>
      </c>
      <c r="J8" s="19">
        <f>VLOOKUP(F8,'[1]PRIMCO INDUSTRIES'!$C$4:$D$147,2,FALSE)</f>
        <v>275</v>
      </c>
      <c r="K8" s="19">
        <f>VLOOKUP(F8,'[1]PRIMCO INDUSTRIES'!$C$3:$E$146,3,FALSE)</f>
        <v>3.25</v>
      </c>
      <c r="L8" s="19">
        <f t="shared" si="0"/>
        <v>120</v>
      </c>
      <c r="M8" s="34">
        <f t="shared" si="1"/>
        <v>2083</v>
      </c>
      <c r="N8" s="28" t="s">
        <v>67</v>
      </c>
    </row>
    <row r="9" spans="1:15" ht="15" customHeight="1">
      <c r="A9" s="33">
        <f t="shared" si="2"/>
        <v>6</v>
      </c>
      <c r="B9" s="6" t="s">
        <v>63</v>
      </c>
      <c r="C9" s="6" t="s">
        <v>68</v>
      </c>
      <c r="D9" s="6" t="s">
        <v>69</v>
      </c>
      <c r="E9" s="7" t="s">
        <v>12</v>
      </c>
      <c r="F9" s="6" t="s">
        <v>55</v>
      </c>
      <c r="G9" s="6">
        <v>34</v>
      </c>
      <c r="H9" s="18">
        <v>514</v>
      </c>
      <c r="I9" s="18">
        <v>514</v>
      </c>
      <c r="J9" s="19">
        <f>VLOOKUP(F9,'[1]PRIMCO INDUSTRIES'!$C$4:$D$147,2,FALSE)</f>
        <v>290</v>
      </c>
      <c r="K9" s="19">
        <f>VLOOKUP(F9,'[1]PRIMCO INDUSTRIES'!$C$3:$E$146,3,FALSE)</f>
        <v>3.25</v>
      </c>
      <c r="L9" s="19">
        <f t="shared" si="0"/>
        <v>102</v>
      </c>
      <c r="M9" s="34">
        <f t="shared" si="1"/>
        <v>1772.5</v>
      </c>
      <c r="N9" s="27" t="s">
        <v>56</v>
      </c>
    </row>
    <row r="10" spans="1:15" ht="15" customHeight="1">
      <c r="A10" s="33">
        <f t="shared" si="2"/>
        <v>7</v>
      </c>
      <c r="B10" s="6" t="s">
        <v>70</v>
      </c>
      <c r="C10" s="6" t="s">
        <v>71</v>
      </c>
      <c r="D10" s="6" t="s">
        <v>72</v>
      </c>
      <c r="E10" s="7" t="s">
        <v>12</v>
      </c>
      <c r="F10" s="6" t="s">
        <v>45</v>
      </c>
      <c r="G10" s="6">
        <v>5</v>
      </c>
      <c r="H10" s="18">
        <v>30</v>
      </c>
      <c r="I10" s="18">
        <v>150</v>
      </c>
      <c r="J10" s="19">
        <f>VLOOKUP(F10,'[1]PRIMCO INDUSTRIES'!$C$4:$D$147,2,FALSE)</f>
        <v>200</v>
      </c>
      <c r="K10" s="19">
        <f>VLOOKUP(F10,'[1]PRIMCO INDUSTRIES'!$C$3:$E$146,3,FALSE)</f>
        <v>2.75</v>
      </c>
      <c r="L10" s="19">
        <f t="shared" si="0"/>
        <v>15</v>
      </c>
      <c r="M10" s="34">
        <f t="shared" si="1"/>
        <v>427.5</v>
      </c>
      <c r="N10" s="27" t="s">
        <v>46</v>
      </c>
    </row>
    <row r="11" spans="1:15" ht="15" customHeight="1">
      <c r="A11" s="33">
        <f t="shared" si="2"/>
        <v>8</v>
      </c>
      <c r="B11" s="6" t="s">
        <v>70</v>
      </c>
      <c r="C11" s="6" t="s">
        <v>73</v>
      </c>
      <c r="D11" s="6" t="s">
        <v>74</v>
      </c>
      <c r="E11" s="7" t="s">
        <v>12</v>
      </c>
      <c r="F11" s="6" t="s">
        <v>45</v>
      </c>
      <c r="G11" s="6">
        <v>3</v>
      </c>
      <c r="H11" s="18">
        <v>18</v>
      </c>
      <c r="I11" s="18">
        <v>150</v>
      </c>
      <c r="J11" s="19">
        <f>VLOOKUP(F11,'[1]PRIMCO INDUSTRIES'!$C$4:$D$147,2,FALSE)</f>
        <v>200</v>
      </c>
      <c r="K11" s="19">
        <f>VLOOKUP(F11,'[1]PRIMCO INDUSTRIES'!$C$3:$E$146,3,FALSE)</f>
        <v>2.75</v>
      </c>
      <c r="L11" s="19">
        <f t="shared" si="0"/>
        <v>9</v>
      </c>
      <c r="M11" s="34">
        <f t="shared" si="1"/>
        <v>421.5</v>
      </c>
      <c r="N11" s="27" t="s">
        <v>46</v>
      </c>
    </row>
    <row r="12" spans="1:15" ht="15" customHeight="1">
      <c r="A12" s="33">
        <f t="shared" si="2"/>
        <v>9</v>
      </c>
      <c r="B12" s="6" t="s">
        <v>75</v>
      </c>
      <c r="C12" s="6" t="s">
        <v>76</v>
      </c>
      <c r="D12" s="6" t="s">
        <v>77</v>
      </c>
      <c r="E12" s="7" t="s">
        <v>12</v>
      </c>
      <c r="F12" s="6" t="s">
        <v>33</v>
      </c>
      <c r="G12" s="6">
        <v>20</v>
      </c>
      <c r="H12" s="18">
        <v>350</v>
      </c>
      <c r="I12" s="18">
        <v>350</v>
      </c>
      <c r="J12" s="19">
        <f>VLOOKUP(F12,'[1]PRIMCO INDUSTRIES'!$C$4:$D$147,2,FALSE)</f>
        <v>220</v>
      </c>
      <c r="K12" s="19">
        <f>VLOOKUP(F12,'[1]PRIMCO INDUSTRIES'!$C$3:$E$146,3,FALSE)</f>
        <v>2.75</v>
      </c>
      <c r="L12" s="19">
        <f t="shared" si="0"/>
        <v>60</v>
      </c>
      <c r="M12" s="34">
        <f t="shared" si="1"/>
        <v>1022.5</v>
      </c>
      <c r="N12" s="27" t="s">
        <v>48</v>
      </c>
    </row>
    <row r="13" spans="1:15" ht="15" customHeight="1">
      <c r="A13" s="33">
        <f t="shared" si="2"/>
        <v>10</v>
      </c>
      <c r="B13" s="6" t="s">
        <v>75</v>
      </c>
      <c r="C13" s="6" t="s">
        <v>78</v>
      </c>
      <c r="D13" s="6" t="s">
        <v>79</v>
      </c>
      <c r="E13" s="7" t="s">
        <v>12</v>
      </c>
      <c r="F13" s="6" t="s">
        <v>45</v>
      </c>
      <c r="G13" s="6">
        <v>33</v>
      </c>
      <c r="H13" s="18">
        <v>394</v>
      </c>
      <c r="I13" s="18">
        <v>394</v>
      </c>
      <c r="J13" s="19">
        <f>VLOOKUP(F13,'[1]PRIMCO INDUSTRIES'!$C$4:$D$147,2,FALSE)</f>
        <v>200</v>
      </c>
      <c r="K13" s="19">
        <f>VLOOKUP(F13,'[1]PRIMCO INDUSTRIES'!$C$3:$E$146,3,FALSE)</f>
        <v>2.75</v>
      </c>
      <c r="L13" s="19">
        <f t="shared" si="0"/>
        <v>99</v>
      </c>
      <c r="M13" s="34">
        <f t="shared" si="1"/>
        <v>1182.5</v>
      </c>
      <c r="N13" s="27" t="s">
        <v>80</v>
      </c>
    </row>
    <row r="14" spans="1:15" ht="15" customHeight="1">
      <c r="A14" s="35">
        <f t="shared" si="2"/>
        <v>11</v>
      </c>
      <c r="B14" s="20" t="s">
        <v>75</v>
      </c>
      <c r="C14" s="20" t="s">
        <v>81</v>
      </c>
      <c r="D14" s="20" t="s">
        <v>82</v>
      </c>
      <c r="E14" s="21" t="s">
        <v>12</v>
      </c>
      <c r="F14" s="20" t="s">
        <v>32</v>
      </c>
      <c r="G14" s="20">
        <v>10</v>
      </c>
      <c r="H14" s="22">
        <v>173</v>
      </c>
      <c r="I14" s="22">
        <v>173</v>
      </c>
      <c r="J14" s="23">
        <f>VLOOKUP(F14,'[1]PRIMCO INDUSTRIES'!$C$4:$D$147,2,FALSE)</f>
        <v>265</v>
      </c>
      <c r="K14" s="23">
        <f>VLOOKUP(F14,'[1]PRIMCO INDUSTRIES'!$C$3:$E$146,3,FALSE)</f>
        <v>3.25</v>
      </c>
      <c r="L14" s="23">
        <f t="shared" si="0"/>
        <v>30</v>
      </c>
      <c r="M14" s="36">
        <f t="shared" si="1"/>
        <v>592.25</v>
      </c>
      <c r="N14" s="29" t="s">
        <v>83</v>
      </c>
    </row>
    <row r="15" spans="1:15" ht="15" customHeight="1">
      <c r="A15" s="33">
        <f t="shared" si="2"/>
        <v>12</v>
      </c>
      <c r="B15" s="6" t="s">
        <v>84</v>
      </c>
      <c r="C15" s="6" t="s">
        <v>85</v>
      </c>
      <c r="D15" s="6" t="s">
        <v>86</v>
      </c>
      <c r="E15" s="7" t="s">
        <v>12</v>
      </c>
      <c r="F15" s="6" t="s">
        <v>87</v>
      </c>
      <c r="G15" s="6">
        <v>15</v>
      </c>
      <c r="H15" s="18">
        <v>250</v>
      </c>
      <c r="I15" s="18">
        <v>300</v>
      </c>
      <c r="J15" s="19">
        <f>VLOOKUP(F15,'[1]PRIMCO INDUSTRIES'!$C$4:$D$147,2,FALSE)</f>
        <v>145</v>
      </c>
      <c r="K15" s="19">
        <f>VLOOKUP(F15,'[1]PRIMCO INDUSTRIES'!$C$3:$E$146,3,FALSE)</f>
        <v>2.75</v>
      </c>
      <c r="L15" s="19">
        <f t="shared" si="0"/>
        <v>45</v>
      </c>
      <c r="M15" s="34">
        <f t="shared" si="1"/>
        <v>870</v>
      </c>
      <c r="N15" s="27" t="s">
        <v>88</v>
      </c>
    </row>
    <row r="16" spans="1:15" ht="15" customHeight="1">
      <c r="A16" s="33">
        <f t="shared" si="2"/>
        <v>13</v>
      </c>
      <c r="B16" s="6" t="s">
        <v>84</v>
      </c>
      <c r="C16" s="6" t="s">
        <v>89</v>
      </c>
      <c r="D16" s="6" t="s">
        <v>90</v>
      </c>
      <c r="E16" s="7" t="s">
        <v>12</v>
      </c>
      <c r="F16" s="6" t="s">
        <v>35</v>
      </c>
      <c r="G16" s="6">
        <v>5</v>
      </c>
      <c r="H16" s="18">
        <v>100</v>
      </c>
      <c r="I16" s="18">
        <v>300</v>
      </c>
      <c r="J16" s="19">
        <f>VLOOKUP(F16,'[1]PRIMCO INDUSTRIES'!$C$4:$D$147,2,FALSE)</f>
        <v>40</v>
      </c>
      <c r="K16" s="19">
        <f>VLOOKUP(F16,'[1]PRIMCO INDUSTRIES'!$C$3:$E$146,3,FALSE)</f>
        <v>2</v>
      </c>
      <c r="L16" s="19">
        <f t="shared" si="0"/>
        <v>15</v>
      </c>
      <c r="M16" s="34">
        <f t="shared" si="1"/>
        <v>615</v>
      </c>
      <c r="N16" s="28" t="s">
        <v>91</v>
      </c>
    </row>
    <row r="17" spans="1:14" ht="15" customHeight="1">
      <c r="A17" s="33">
        <f t="shared" si="2"/>
        <v>14</v>
      </c>
      <c r="B17" s="6" t="s">
        <v>84</v>
      </c>
      <c r="C17" s="6" t="s">
        <v>92</v>
      </c>
      <c r="D17" s="6" t="s">
        <v>93</v>
      </c>
      <c r="E17" s="7" t="s">
        <v>12</v>
      </c>
      <c r="F17" s="6" t="s">
        <v>94</v>
      </c>
      <c r="G17" s="6">
        <v>11</v>
      </c>
      <c r="H17" s="18">
        <v>66</v>
      </c>
      <c r="I17" s="18">
        <v>300</v>
      </c>
      <c r="J17" s="19">
        <f>VLOOKUP(F17,'[1]PRIMCO INDUSTRIES'!$C$4:$D$147,2,FALSE)</f>
        <v>180</v>
      </c>
      <c r="K17" s="19">
        <f>VLOOKUP(F17,'[1]PRIMCO INDUSTRIES'!$C$3:$E$146,3,FALSE)</f>
        <v>2.75</v>
      </c>
      <c r="L17" s="19">
        <f t="shared" si="0"/>
        <v>33</v>
      </c>
      <c r="M17" s="34">
        <f t="shared" si="1"/>
        <v>858</v>
      </c>
      <c r="N17" s="28" t="s">
        <v>95</v>
      </c>
    </row>
    <row r="18" spans="1:14" ht="15" customHeight="1">
      <c r="A18" s="33">
        <f t="shared" si="2"/>
        <v>15</v>
      </c>
      <c r="B18" s="6" t="s">
        <v>84</v>
      </c>
      <c r="C18" s="6" t="s">
        <v>96</v>
      </c>
      <c r="D18" s="6" t="s">
        <v>97</v>
      </c>
      <c r="E18" s="7" t="s">
        <v>12</v>
      </c>
      <c r="F18" s="6" t="s">
        <v>98</v>
      </c>
      <c r="G18" s="6">
        <v>40</v>
      </c>
      <c r="H18" s="18">
        <v>1000</v>
      </c>
      <c r="I18" s="18">
        <v>1000</v>
      </c>
      <c r="J18" s="19">
        <f>VLOOKUP(F18,'[1]PRIMCO INDUSTRIES'!$C$4:$D$147,2,FALSE)</f>
        <v>40</v>
      </c>
      <c r="K18" s="19">
        <f>VLOOKUP(F18,'[1]PRIMCO INDUSTRIES'!$C$3:$E$146,3,FALSE)</f>
        <v>2</v>
      </c>
      <c r="L18" s="19">
        <f t="shared" si="0"/>
        <v>120</v>
      </c>
      <c r="M18" s="34">
        <f t="shared" si="1"/>
        <v>2120</v>
      </c>
      <c r="N18" s="27" t="s">
        <v>99</v>
      </c>
    </row>
    <row r="19" spans="1:14" ht="15" customHeight="1">
      <c r="A19" s="33">
        <f t="shared" si="2"/>
        <v>16</v>
      </c>
      <c r="B19" s="6" t="s">
        <v>84</v>
      </c>
      <c r="C19" s="6" t="s">
        <v>100</v>
      </c>
      <c r="D19" s="6" t="s">
        <v>101</v>
      </c>
      <c r="E19" s="7" t="s">
        <v>12</v>
      </c>
      <c r="F19" s="6" t="s">
        <v>102</v>
      </c>
      <c r="G19" s="6">
        <v>9</v>
      </c>
      <c r="H19" s="18">
        <v>225</v>
      </c>
      <c r="I19" s="18">
        <v>225</v>
      </c>
      <c r="J19" s="19">
        <f>VLOOKUP(F19,'[1]PRIMCO INDUSTRIES'!$C$4:$D$147,2,FALSE)</f>
        <v>220</v>
      </c>
      <c r="K19" s="19">
        <f>VLOOKUP(F19,'[1]PRIMCO INDUSTRIES'!$C$3:$E$146,3,FALSE)</f>
        <v>2.75</v>
      </c>
      <c r="L19" s="19">
        <f t="shared" si="0"/>
        <v>27</v>
      </c>
      <c r="M19" s="34">
        <f t="shared" si="1"/>
        <v>645.75</v>
      </c>
      <c r="N19" s="27" t="s">
        <v>103</v>
      </c>
    </row>
    <row r="20" spans="1:14" ht="15" customHeight="1">
      <c r="A20" s="33">
        <f t="shared" si="2"/>
        <v>17</v>
      </c>
      <c r="B20" s="6" t="s">
        <v>104</v>
      </c>
      <c r="C20" s="6" t="s">
        <v>105</v>
      </c>
      <c r="D20" s="6" t="s">
        <v>106</v>
      </c>
      <c r="E20" s="7" t="s">
        <v>12</v>
      </c>
      <c r="F20" s="6" t="s">
        <v>59</v>
      </c>
      <c r="G20" s="6">
        <v>5</v>
      </c>
      <c r="H20" s="18">
        <v>82</v>
      </c>
      <c r="I20" s="18">
        <v>82</v>
      </c>
      <c r="J20" s="19">
        <f>VLOOKUP(F20,'[1]PRIMCO INDUSTRIES'!$C$4:$D$147,2,FALSE)</f>
        <v>240</v>
      </c>
      <c r="K20" s="19">
        <f>VLOOKUP(F20,'[1]PRIMCO INDUSTRIES'!$C$3:$E$146,3,FALSE)</f>
        <v>2.75</v>
      </c>
      <c r="L20" s="19">
        <f t="shared" si="0"/>
        <v>15</v>
      </c>
      <c r="M20" s="34">
        <f t="shared" si="1"/>
        <v>240.5</v>
      </c>
      <c r="N20" s="28" t="s">
        <v>60</v>
      </c>
    </row>
    <row r="21" spans="1:14" ht="15" customHeight="1">
      <c r="A21" s="33">
        <f t="shared" si="2"/>
        <v>18</v>
      </c>
      <c r="B21" s="6" t="s">
        <v>104</v>
      </c>
      <c r="C21" s="6" t="s">
        <v>107</v>
      </c>
      <c r="D21" s="6" t="s">
        <v>108</v>
      </c>
      <c r="E21" s="7" t="s">
        <v>12</v>
      </c>
      <c r="F21" s="6" t="s">
        <v>102</v>
      </c>
      <c r="G21" s="6">
        <v>2</v>
      </c>
      <c r="H21" s="18">
        <v>50</v>
      </c>
      <c r="I21" s="18">
        <v>50</v>
      </c>
      <c r="J21" s="19">
        <f>VLOOKUP(F21,'[1]PRIMCO INDUSTRIES'!$C$4:$D$147,2,FALSE)</f>
        <v>220</v>
      </c>
      <c r="K21" s="19">
        <f>VLOOKUP(F21,'[1]PRIMCO INDUSTRIES'!$C$3:$E$146,3,FALSE)</f>
        <v>2.75</v>
      </c>
      <c r="L21" s="19">
        <f t="shared" si="0"/>
        <v>6</v>
      </c>
      <c r="M21" s="34">
        <f t="shared" si="1"/>
        <v>143.5</v>
      </c>
      <c r="N21" s="27" t="s">
        <v>103</v>
      </c>
    </row>
    <row r="22" spans="1:14" ht="15" customHeight="1">
      <c r="A22" s="33">
        <f t="shared" si="2"/>
        <v>19</v>
      </c>
      <c r="B22" s="6" t="s">
        <v>104</v>
      </c>
      <c r="C22" s="6" t="s">
        <v>109</v>
      </c>
      <c r="D22" s="6" t="s">
        <v>110</v>
      </c>
      <c r="E22" s="7" t="s">
        <v>12</v>
      </c>
      <c r="F22" s="6" t="s">
        <v>36</v>
      </c>
      <c r="G22" s="6">
        <v>20</v>
      </c>
      <c r="H22" s="18">
        <v>280</v>
      </c>
      <c r="I22" s="18">
        <v>280</v>
      </c>
      <c r="J22" s="19">
        <f>VLOOKUP(F22,'[1]PRIMCO INDUSTRIES'!$C$4:$D$147,2,FALSE)</f>
        <v>290</v>
      </c>
      <c r="K22" s="19">
        <f>VLOOKUP(F22,'[1]PRIMCO INDUSTRIES'!$C$3:$E$146,3,FALSE)</f>
        <v>3.25</v>
      </c>
      <c r="L22" s="19">
        <f t="shared" si="0"/>
        <v>60</v>
      </c>
      <c r="M22" s="34">
        <f t="shared" si="1"/>
        <v>970</v>
      </c>
      <c r="N22" s="27" t="s">
        <v>37</v>
      </c>
    </row>
    <row r="23" spans="1:14" ht="15" customHeight="1">
      <c r="A23" s="33">
        <f t="shared" si="2"/>
        <v>20</v>
      </c>
      <c r="B23" s="6" t="s">
        <v>111</v>
      </c>
      <c r="C23" s="6" t="s">
        <v>112</v>
      </c>
      <c r="D23" s="6" t="s">
        <v>113</v>
      </c>
      <c r="E23" s="7" t="s">
        <v>12</v>
      </c>
      <c r="F23" s="6" t="s">
        <v>114</v>
      </c>
      <c r="G23" s="6">
        <v>12</v>
      </c>
      <c r="H23" s="18">
        <v>201</v>
      </c>
      <c r="I23" s="18">
        <v>300</v>
      </c>
      <c r="J23" s="19">
        <f>VLOOKUP(F23,'[1]PRIMCO INDUSTRIES'!$C$4:$D$147,2,FALSE)</f>
        <v>130</v>
      </c>
      <c r="K23" s="19">
        <f>VLOOKUP(F23,'[1]PRIMCO INDUSTRIES'!$C$3:$E$146,3,FALSE)</f>
        <v>2.75</v>
      </c>
      <c r="L23" s="19">
        <f t="shared" si="0"/>
        <v>36</v>
      </c>
      <c r="M23" s="34">
        <f t="shared" si="1"/>
        <v>861</v>
      </c>
      <c r="N23" s="27" t="s">
        <v>115</v>
      </c>
    </row>
    <row r="24" spans="1:14" ht="15" customHeight="1">
      <c r="A24" s="33">
        <f t="shared" si="2"/>
        <v>21</v>
      </c>
      <c r="B24" s="6" t="s">
        <v>111</v>
      </c>
      <c r="C24" s="6" t="s">
        <v>116</v>
      </c>
      <c r="D24" s="6" t="s">
        <v>117</v>
      </c>
      <c r="E24" s="7" t="s">
        <v>12</v>
      </c>
      <c r="F24" s="6" t="s">
        <v>32</v>
      </c>
      <c r="G24" s="6">
        <v>12</v>
      </c>
      <c r="H24" s="18">
        <v>140</v>
      </c>
      <c r="I24" s="18">
        <v>140</v>
      </c>
      <c r="J24" s="19">
        <f>VLOOKUP(F24,'[1]PRIMCO INDUSTRIES'!$C$4:$D$147,2,FALSE)</f>
        <v>265</v>
      </c>
      <c r="K24" s="19">
        <f>VLOOKUP(F24,'[1]PRIMCO INDUSTRIES'!$C$3:$E$146,3,FALSE)</f>
        <v>3.25</v>
      </c>
      <c r="L24" s="19">
        <f t="shared" si="0"/>
        <v>36</v>
      </c>
      <c r="M24" s="34">
        <f t="shared" si="1"/>
        <v>491</v>
      </c>
      <c r="N24" s="28" t="s">
        <v>83</v>
      </c>
    </row>
    <row r="25" spans="1:14" ht="15" customHeight="1">
      <c r="A25" s="33">
        <f t="shared" si="2"/>
        <v>22</v>
      </c>
      <c r="B25" s="6" t="s">
        <v>118</v>
      </c>
      <c r="C25" s="6" t="s">
        <v>119</v>
      </c>
      <c r="D25" s="6" t="s">
        <v>120</v>
      </c>
      <c r="E25" s="7" t="s">
        <v>12</v>
      </c>
      <c r="F25" s="6" t="s">
        <v>121</v>
      </c>
      <c r="G25" s="6">
        <v>28</v>
      </c>
      <c r="H25" s="18">
        <v>430</v>
      </c>
      <c r="I25" s="18">
        <v>430</v>
      </c>
      <c r="J25" s="19">
        <f>VLOOKUP(F25,'[1]PRIMCO INDUSTRIES'!$C$4:$D$147,2,FALSE)</f>
        <v>275</v>
      </c>
      <c r="K25" s="19">
        <f>VLOOKUP(F25,'[1]PRIMCO INDUSTRIES'!$C$3:$E$146,3,FALSE)</f>
        <v>3.25</v>
      </c>
      <c r="L25" s="19">
        <f t="shared" si="0"/>
        <v>84</v>
      </c>
      <c r="M25" s="34">
        <f t="shared" si="1"/>
        <v>1481.5</v>
      </c>
      <c r="N25" s="28" t="s">
        <v>122</v>
      </c>
    </row>
    <row r="26" spans="1:14" ht="15" customHeight="1">
      <c r="A26" s="33">
        <f t="shared" si="2"/>
        <v>23</v>
      </c>
      <c r="B26" s="6" t="s">
        <v>118</v>
      </c>
      <c r="C26" s="6" t="s">
        <v>123</v>
      </c>
      <c r="D26" s="6" t="s">
        <v>124</v>
      </c>
      <c r="E26" s="7" t="s">
        <v>12</v>
      </c>
      <c r="F26" s="6" t="s">
        <v>32</v>
      </c>
      <c r="G26" s="6">
        <v>6</v>
      </c>
      <c r="H26" s="18">
        <v>70</v>
      </c>
      <c r="I26" s="18">
        <v>70</v>
      </c>
      <c r="J26" s="19">
        <f>VLOOKUP(F26,'[1]PRIMCO INDUSTRIES'!$C$4:$D$147,2,FALSE)</f>
        <v>265</v>
      </c>
      <c r="K26" s="19">
        <f>VLOOKUP(F26,'[1]PRIMCO INDUSTRIES'!$C$3:$E$146,3,FALSE)</f>
        <v>3.25</v>
      </c>
      <c r="L26" s="19">
        <f t="shared" si="0"/>
        <v>18</v>
      </c>
      <c r="M26" s="34">
        <f t="shared" si="1"/>
        <v>245.5</v>
      </c>
      <c r="N26" s="28" t="s">
        <v>83</v>
      </c>
    </row>
    <row r="27" spans="1:14" ht="15" customHeight="1">
      <c r="A27" s="33">
        <f t="shared" si="2"/>
        <v>24</v>
      </c>
      <c r="B27" s="6" t="s">
        <v>125</v>
      </c>
      <c r="C27" s="6" t="s">
        <v>126</v>
      </c>
      <c r="D27" s="6" t="s">
        <v>127</v>
      </c>
      <c r="E27" s="7" t="s">
        <v>12</v>
      </c>
      <c r="F27" s="6" t="s">
        <v>32</v>
      </c>
      <c r="G27" s="6">
        <v>12</v>
      </c>
      <c r="H27" s="18">
        <v>140</v>
      </c>
      <c r="I27" s="18">
        <v>140</v>
      </c>
      <c r="J27" s="19">
        <f>VLOOKUP(F27,'[1]PRIMCO INDUSTRIES'!$C$4:$D$147,2,FALSE)</f>
        <v>265</v>
      </c>
      <c r="K27" s="19">
        <f>VLOOKUP(F27,'[1]PRIMCO INDUSTRIES'!$C$3:$E$146,3,FALSE)</f>
        <v>3.25</v>
      </c>
      <c r="L27" s="19">
        <f t="shared" si="0"/>
        <v>36</v>
      </c>
      <c r="M27" s="34">
        <f t="shared" si="1"/>
        <v>491</v>
      </c>
      <c r="N27" s="28" t="s">
        <v>83</v>
      </c>
    </row>
    <row r="28" spans="1:14" ht="15" customHeight="1">
      <c r="A28" s="33">
        <f t="shared" si="2"/>
        <v>25</v>
      </c>
      <c r="B28" s="6" t="s">
        <v>125</v>
      </c>
      <c r="C28" s="6" t="s">
        <v>128</v>
      </c>
      <c r="D28" s="6" t="s">
        <v>129</v>
      </c>
      <c r="E28" s="7" t="s">
        <v>12</v>
      </c>
      <c r="F28" s="6" t="s">
        <v>130</v>
      </c>
      <c r="G28" s="6">
        <v>35</v>
      </c>
      <c r="H28" s="18">
        <v>344</v>
      </c>
      <c r="I28" s="18">
        <v>344</v>
      </c>
      <c r="J28" s="19">
        <f>VLOOKUP(F28,'[1]PRIMCO INDUSTRIES'!$C$4:$D$147,2,FALSE)</f>
        <v>130</v>
      </c>
      <c r="K28" s="19">
        <f>VLOOKUP(F28,'[1]PRIMCO INDUSTRIES'!$C$3:$E$146,3,FALSE)</f>
        <v>2.75</v>
      </c>
      <c r="L28" s="19">
        <f t="shared" si="0"/>
        <v>105</v>
      </c>
      <c r="M28" s="34">
        <f t="shared" si="1"/>
        <v>1051</v>
      </c>
      <c r="N28" s="28" t="s">
        <v>131</v>
      </c>
    </row>
    <row r="29" spans="1:14" ht="15" customHeight="1">
      <c r="A29" s="33">
        <f t="shared" si="2"/>
        <v>26</v>
      </c>
      <c r="B29" s="6" t="s">
        <v>132</v>
      </c>
      <c r="C29" s="6" t="s">
        <v>133</v>
      </c>
      <c r="D29" s="6" t="s">
        <v>134</v>
      </c>
      <c r="E29" s="7" t="s">
        <v>12</v>
      </c>
      <c r="F29" s="6" t="s">
        <v>41</v>
      </c>
      <c r="G29" s="6">
        <v>3</v>
      </c>
      <c r="H29" s="18">
        <v>48</v>
      </c>
      <c r="I29" s="18">
        <v>300</v>
      </c>
      <c r="J29" s="19">
        <f>VLOOKUP(F29,'[1]PRIMCO INDUSTRIES'!$C$4:$D$147,2,FALSE)</f>
        <v>15</v>
      </c>
      <c r="K29" s="19">
        <f>VLOOKUP(F29,'[1]PRIMCO INDUSTRIES'!$C$3:$E$146,3,FALSE)</f>
        <v>2</v>
      </c>
      <c r="L29" s="19">
        <f t="shared" si="0"/>
        <v>9</v>
      </c>
      <c r="M29" s="34">
        <f t="shared" si="1"/>
        <v>609</v>
      </c>
      <c r="N29" s="28" t="s">
        <v>42</v>
      </c>
    </row>
    <row r="30" spans="1:14" ht="15" customHeight="1">
      <c r="A30" s="33">
        <f t="shared" si="2"/>
        <v>27</v>
      </c>
      <c r="B30" s="6" t="s">
        <v>135</v>
      </c>
      <c r="C30" s="6" t="s">
        <v>136</v>
      </c>
      <c r="D30" s="6" t="s">
        <v>137</v>
      </c>
      <c r="E30" s="7" t="s">
        <v>12</v>
      </c>
      <c r="F30" s="6" t="s">
        <v>138</v>
      </c>
      <c r="G30" s="6">
        <v>8</v>
      </c>
      <c r="H30" s="18">
        <v>46</v>
      </c>
      <c r="I30" s="18">
        <v>46</v>
      </c>
      <c r="J30" s="19">
        <f>VLOOKUP(F30,'[1]PRIMCO INDUSTRIES'!$C$4:$D$147,2,FALSE)</f>
        <v>80</v>
      </c>
      <c r="K30" s="19">
        <f>VLOOKUP(F30,'[1]PRIMCO INDUSTRIES'!$C$3:$E$146,3,FALSE)</f>
        <v>2</v>
      </c>
      <c r="L30" s="19">
        <f t="shared" si="0"/>
        <v>24</v>
      </c>
      <c r="M30" s="34">
        <f t="shared" si="1"/>
        <v>116</v>
      </c>
      <c r="N30" s="27" t="s">
        <v>139</v>
      </c>
    </row>
    <row r="31" spans="1:14" ht="15" customHeight="1">
      <c r="A31" s="33">
        <f t="shared" si="2"/>
        <v>28</v>
      </c>
      <c r="B31" s="6" t="s">
        <v>135</v>
      </c>
      <c r="C31" s="6" t="s">
        <v>140</v>
      </c>
      <c r="D31" s="6" t="s">
        <v>141</v>
      </c>
      <c r="E31" s="7" t="s">
        <v>12</v>
      </c>
      <c r="F31" s="6" t="s">
        <v>138</v>
      </c>
      <c r="G31" s="6">
        <v>20</v>
      </c>
      <c r="H31" s="18">
        <v>500</v>
      </c>
      <c r="I31" s="18">
        <v>500</v>
      </c>
      <c r="J31" s="19">
        <f>VLOOKUP(F31,'[1]PRIMCO INDUSTRIES'!$C$4:$D$147,2,FALSE)</f>
        <v>80</v>
      </c>
      <c r="K31" s="19">
        <f>VLOOKUP(F31,'[1]PRIMCO INDUSTRIES'!$C$3:$E$146,3,FALSE)</f>
        <v>2</v>
      </c>
      <c r="L31" s="19">
        <f t="shared" si="0"/>
        <v>60</v>
      </c>
      <c r="M31" s="34">
        <f t="shared" si="1"/>
        <v>1060</v>
      </c>
      <c r="N31" s="27" t="s">
        <v>139</v>
      </c>
    </row>
    <row r="32" spans="1:14" ht="15" customHeight="1">
      <c r="A32" s="33">
        <f t="shared" si="2"/>
        <v>29</v>
      </c>
      <c r="B32" s="6" t="s">
        <v>135</v>
      </c>
      <c r="C32" s="6" t="s">
        <v>142</v>
      </c>
      <c r="D32" s="6" t="s">
        <v>143</v>
      </c>
      <c r="E32" s="7" t="s">
        <v>12</v>
      </c>
      <c r="F32" s="6" t="s">
        <v>144</v>
      </c>
      <c r="G32" s="6">
        <v>39</v>
      </c>
      <c r="H32" s="18">
        <v>500</v>
      </c>
      <c r="I32" s="18">
        <v>500</v>
      </c>
      <c r="J32" s="19">
        <f>VLOOKUP(F32,'[1]PRIMCO INDUSTRIES'!$C$4:$D$147,2,FALSE)</f>
        <v>85</v>
      </c>
      <c r="K32" s="19">
        <f>VLOOKUP(F32,'[1]PRIMCO INDUSTRIES'!$C$3:$E$146,3,FALSE)</f>
        <v>2</v>
      </c>
      <c r="L32" s="19">
        <f t="shared" si="0"/>
        <v>117</v>
      </c>
      <c r="M32" s="34">
        <f t="shared" si="1"/>
        <v>1117</v>
      </c>
      <c r="N32" s="28" t="s">
        <v>145</v>
      </c>
    </row>
    <row r="33" spans="1:14" ht="15" customHeight="1">
      <c r="A33" s="33">
        <f t="shared" si="2"/>
        <v>30</v>
      </c>
      <c r="B33" s="6" t="s">
        <v>135</v>
      </c>
      <c r="C33" s="6" t="s">
        <v>146</v>
      </c>
      <c r="D33" s="6" t="s">
        <v>147</v>
      </c>
      <c r="E33" s="7" t="s">
        <v>12</v>
      </c>
      <c r="F33" s="6" t="s">
        <v>114</v>
      </c>
      <c r="G33" s="6">
        <v>20</v>
      </c>
      <c r="H33" s="18">
        <v>479</v>
      </c>
      <c r="I33" s="18">
        <v>479</v>
      </c>
      <c r="J33" s="19">
        <f>VLOOKUP(F33,'[1]PRIMCO INDUSTRIES'!$C$4:$D$147,2,FALSE)</f>
        <v>130</v>
      </c>
      <c r="K33" s="19">
        <f>VLOOKUP(F33,'[1]PRIMCO INDUSTRIES'!$C$3:$E$146,3,FALSE)</f>
        <v>2.75</v>
      </c>
      <c r="L33" s="19">
        <f t="shared" si="0"/>
        <v>60</v>
      </c>
      <c r="M33" s="34">
        <f t="shared" si="1"/>
        <v>1377.25</v>
      </c>
      <c r="N33" s="27" t="s">
        <v>115</v>
      </c>
    </row>
    <row r="34" spans="1:14" ht="15" customHeight="1">
      <c r="A34" s="33">
        <f t="shared" si="2"/>
        <v>31</v>
      </c>
      <c r="B34" s="6" t="s">
        <v>135</v>
      </c>
      <c r="C34" s="6" t="s">
        <v>148</v>
      </c>
      <c r="D34" s="6" t="s">
        <v>149</v>
      </c>
      <c r="E34" s="7" t="s">
        <v>12</v>
      </c>
      <c r="F34" s="6" t="s">
        <v>114</v>
      </c>
      <c r="G34" s="6">
        <v>3</v>
      </c>
      <c r="H34" s="18">
        <v>18</v>
      </c>
      <c r="I34" s="18">
        <v>18</v>
      </c>
      <c r="J34" s="19">
        <f>VLOOKUP(F34,'[1]PRIMCO INDUSTRIES'!$C$4:$D$147,2,FALSE)</f>
        <v>130</v>
      </c>
      <c r="K34" s="19">
        <f>VLOOKUP(F34,'[1]PRIMCO INDUSTRIES'!$C$3:$E$146,3,FALSE)</f>
        <v>2.75</v>
      </c>
      <c r="L34" s="19">
        <f t="shared" si="0"/>
        <v>9</v>
      </c>
      <c r="M34" s="34">
        <f t="shared" si="1"/>
        <v>58.5</v>
      </c>
      <c r="N34" s="27" t="s">
        <v>115</v>
      </c>
    </row>
    <row r="35" spans="1:14" ht="15" customHeight="1">
      <c r="A35" s="33">
        <f t="shared" si="2"/>
        <v>32</v>
      </c>
      <c r="B35" s="6" t="s">
        <v>150</v>
      </c>
      <c r="C35" s="6" t="s">
        <v>151</v>
      </c>
      <c r="D35" s="6" t="s">
        <v>152</v>
      </c>
      <c r="E35" s="7" t="s">
        <v>12</v>
      </c>
      <c r="F35" s="6" t="s">
        <v>25</v>
      </c>
      <c r="G35" s="6">
        <v>35</v>
      </c>
      <c r="H35" s="18">
        <v>376</v>
      </c>
      <c r="I35" s="18">
        <v>376</v>
      </c>
      <c r="J35" s="19">
        <f>VLOOKUP(F35,'[1]PRIMCO INDUSTRIES'!$C$4:$D$147,2,FALSE)</f>
        <v>180</v>
      </c>
      <c r="K35" s="19">
        <f>VLOOKUP(F35,'[1]PRIMCO INDUSTRIES'!$C$3:$E$146,3,FALSE)</f>
        <v>2.75</v>
      </c>
      <c r="L35" s="19">
        <f t="shared" si="0"/>
        <v>105</v>
      </c>
      <c r="M35" s="34">
        <f t="shared" si="1"/>
        <v>1139</v>
      </c>
      <c r="N35" s="27" t="s">
        <v>40</v>
      </c>
    </row>
    <row r="36" spans="1:14" ht="15" customHeight="1">
      <c r="A36" s="33">
        <f t="shared" si="2"/>
        <v>33</v>
      </c>
      <c r="B36" s="6" t="s">
        <v>150</v>
      </c>
      <c r="C36" s="6" t="s">
        <v>153</v>
      </c>
      <c r="D36" s="6" t="s">
        <v>154</v>
      </c>
      <c r="E36" s="7" t="s">
        <v>12</v>
      </c>
      <c r="F36" s="6" t="s">
        <v>25</v>
      </c>
      <c r="G36" s="6">
        <v>40</v>
      </c>
      <c r="H36" s="18">
        <v>1000</v>
      </c>
      <c r="I36" s="18">
        <v>1000</v>
      </c>
      <c r="J36" s="19">
        <f>VLOOKUP(F36,'[1]PRIMCO INDUSTRIES'!$C$4:$D$147,2,FALSE)</f>
        <v>180</v>
      </c>
      <c r="K36" s="19">
        <f>VLOOKUP(F36,'[1]PRIMCO INDUSTRIES'!$C$3:$E$146,3,FALSE)</f>
        <v>2.75</v>
      </c>
      <c r="L36" s="19">
        <f t="shared" si="0"/>
        <v>120</v>
      </c>
      <c r="M36" s="34">
        <f t="shared" si="1"/>
        <v>2870</v>
      </c>
      <c r="N36" s="27" t="s">
        <v>40</v>
      </c>
    </row>
    <row r="37" spans="1:14" ht="15" customHeight="1">
      <c r="A37" s="33">
        <f t="shared" si="2"/>
        <v>34</v>
      </c>
      <c r="B37" s="6" t="s">
        <v>150</v>
      </c>
      <c r="C37" s="6" t="s">
        <v>155</v>
      </c>
      <c r="D37" s="6" t="s">
        <v>156</v>
      </c>
      <c r="E37" s="7" t="s">
        <v>12</v>
      </c>
      <c r="F37" s="6" t="s">
        <v>25</v>
      </c>
      <c r="G37" s="6">
        <v>12</v>
      </c>
      <c r="H37" s="18">
        <v>198</v>
      </c>
      <c r="I37" s="18">
        <v>198</v>
      </c>
      <c r="J37" s="19">
        <f>VLOOKUP(F37,'[1]PRIMCO INDUSTRIES'!$C$4:$D$147,2,FALSE)</f>
        <v>180</v>
      </c>
      <c r="K37" s="19">
        <f>VLOOKUP(F37,'[1]PRIMCO INDUSTRIES'!$C$3:$E$146,3,FALSE)</f>
        <v>2.75</v>
      </c>
      <c r="L37" s="19">
        <f t="shared" si="0"/>
        <v>36</v>
      </c>
      <c r="M37" s="34">
        <f t="shared" si="1"/>
        <v>580.5</v>
      </c>
      <c r="N37" s="27" t="s">
        <v>157</v>
      </c>
    </row>
    <row r="38" spans="1:14" ht="15" customHeight="1">
      <c r="A38" s="33">
        <f t="shared" si="2"/>
        <v>35</v>
      </c>
      <c r="B38" s="6" t="s">
        <v>150</v>
      </c>
      <c r="C38" s="6" t="s">
        <v>158</v>
      </c>
      <c r="D38" s="6" t="s">
        <v>159</v>
      </c>
      <c r="E38" s="7" t="s">
        <v>12</v>
      </c>
      <c r="F38" s="6" t="s">
        <v>28</v>
      </c>
      <c r="G38" s="6">
        <v>15</v>
      </c>
      <c r="H38" s="18">
        <v>278</v>
      </c>
      <c r="I38" s="18">
        <v>278</v>
      </c>
      <c r="J38" s="19">
        <f>VLOOKUP(F38,'[1]PRIMCO INDUSTRIES'!$C$4:$D$147,2,FALSE)</f>
        <v>280</v>
      </c>
      <c r="K38" s="19">
        <f>VLOOKUP(F38,'[1]PRIMCO INDUSTRIES'!$C$3:$E$146,3,FALSE)</f>
        <v>3.25</v>
      </c>
      <c r="L38" s="19">
        <f t="shared" si="0"/>
        <v>45</v>
      </c>
      <c r="M38" s="34">
        <f t="shared" si="1"/>
        <v>948.5</v>
      </c>
      <c r="N38" s="27" t="s">
        <v>29</v>
      </c>
    </row>
    <row r="39" spans="1:14" ht="15" customHeight="1">
      <c r="A39" s="33">
        <f t="shared" si="2"/>
        <v>36</v>
      </c>
      <c r="B39" s="6" t="s">
        <v>160</v>
      </c>
      <c r="C39" s="6" t="s">
        <v>161</v>
      </c>
      <c r="D39" s="6" t="s">
        <v>162</v>
      </c>
      <c r="E39" s="7" t="s">
        <v>12</v>
      </c>
      <c r="F39" s="6" t="s">
        <v>28</v>
      </c>
      <c r="G39" s="6">
        <v>2</v>
      </c>
      <c r="H39" s="18">
        <v>10</v>
      </c>
      <c r="I39" s="18">
        <v>10</v>
      </c>
      <c r="J39" s="19">
        <f>VLOOKUP(F39,'[1]PRIMCO INDUSTRIES'!$C$4:$D$147,2,FALSE)</f>
        <v>280</v>
      </c>
      <c r="K39" s="19">
        <f>VLOOKUP(F39,'[1]PRIMCO INDUSTRIES'!$C$3:$E$146,3,FALSE)</f>
        <v>3.25</v>
      </c>
      <c r="L39" s="19">
        <f t="shared" si="0"/>
        <v>6</v>
      </c>
      <c r="M39" s="34">
        <f t="shared" si="1"/>
        <v>38.5</v>
      </c>
      <c r="N39" s="27" t="s">
        <v>29</v>
      </c>
    </row>
    <row r="40" spans="1:14" ht="15" customHeight="1">
      <c r="A40" s="33">
        <f t="shared" si="2"/>
        <v>37</v>
      </c>
      <c r="B40" s="6" t="s">
        <v>160</v>
      </c>
      <c r="C40" s="6" t="s">
        <v>163</v>
      </c>
      <c r="D40" s="6" t="s">
        <v>164</v>
      </c>
      <c r="E40" s="7" t="s">
        <v>12</v>
      </c>
      <c r="F40" s="6" t="s">
        <v>165</v>
      </c>
      <c r="G40" s="6">
        <v>18</v>
      </c>
      <c r="H40" s="18">
        <v>31</v>
      </c>
      <c r="I40" s="18">
        <v>31</v>
      </c>
      <c r="J40" s="19">
        <f>VLOOKUP(F40,'[1]PRIMCO INDUSTRIES'!$C$4:$D$147,2,FALSE)</f>
        <v>285</v>
      </c>
      <c r="K40" s="19">
        <f>VLOOKUP(F40,'[1]PRIMCO INDUSTRIES'!$C$3:$E$146,3,FALSE)</f>
        <v>3.25</v>
      </c>
      <c r="L40" s="19">
        <f t="shared" si="0"/>
        <v>54</v>
      </c>
      <c r="M40" s="34">
        <f t="shared" si="1"/>
        <v>154.75</v>
      </c>
      <c r="N40" s="27" t="s">
        <v>166</v>
      </c>
    </row>
    <row r="41" spans="1:14" ht="15" customHeight="1">
      <c r="A41" s="33">
        <f t="shared" si="2"/>
        <v>38</v>
      </c>
      <c r="B41" s="6" t="s">
        <v>160</v>
      </c>
      <c r="C41" s="6" t="s">
        <v>167</v>
      </c>
      <c r="D41" s="6" t="s">
        <v>168</v>
      </c>
      <c r="E41" s="7" t="s">
        <v>12</v>
      </c>
      <c r="F41" s="6" t="s">
        <v>165</v>
      </c>
      <c r="G41" s="6">
        <v>27</v>
      </c>
      <c r="H41" s="18">
        <v>204</v>
      </c>
      <c r="I41" s="18">
        <v>204</v>
      </c>
      <c r="J41" s="19">
        <f>VLOOKUP(F41,'[1]PRIMCO INDUSTRIES'!$C$4:$D$147,2,FALSE)</f>
        <v>285</v>
      </c>
      <c r="K41" s="19">
        <f>VLOOKUP(F41,'[1]PRIMCO INDUSTRIES'!$C$3:$E$146,3,FALSE)</f>
        <v>3.25</v>
      </c>
      <c r="L41" s="19">
        <f t="shared" si="0"/>
        <v>81</v>
      </c>
      <c r="M41" s="34">
        <f t="shared" si="1"/>
        <v>744</v>
      </c>
      <c r="N41" s="27" t="s">
        <v>166</v>
      </c>
    </row>
    <row r="42" spans="1:14" ht="15" customHeight="1">
      <c r="A42" s="33">
        <f t="shared" si="2"/>
        <v>39</v>
      </c>
      <c r="B42" s="6" t="s">
        <v>160</v>
      </c>
      <c r="C42" s="6" t="s">
        <v>169</v>
      </c>
      <c r="D42" s="6" t="s">
        <v>170</v>
      </c>
      <c r="E42" s="7" t="s">
        <v>12</v>
      </c>
      <c r="F42" s="6" t="s">
        <v>165</v>
      </c>
      <c r="G42" s="6">
        <v>48</v>
      </c>
      <c r="H42" s="18">
        <v>750</v>
      </c>
      <c r="I42" s="18">
        <v>750</v>
      </c>
      <c r="J42" s="19">
        <f>VLOOKUP(F42,'[1]PRIMCO INDUSTRIES'!$C$4:$D$147,2,FALSE)</f>
        <v>285</v>
      </c>
      <c r="K42" s="19">
        <f>VLOOKUP(F42,'[1]PRIMCO INDUSTRIES'!$C$3:$E$146,3,FALSE)</f>
        <v>3.25</v>
      </c>
      <c r="L42" s="19">
        <f t="shared" si="0"/>
        <v>144</v>
      </c>
      <c r="M42" s="34">
        <f t="shared" si="1"/>
        <v>2581.5</v>
      </c>
      <c r="N42" s="27" t="s">
        <v>166</v>
      </c>
    </row>
    <row r="43" spans="1:14" ht="15" customHeight="1">
      <c r="A43" s="33">
        <f t="shared" si="2"/>
        <v>40</v>
      </c>
      <c r="B43" s="6" t="s">
        <v>171</v>
      </c>
      <c r="C43" s="6" t="s">
        <v>172</v>
      </c>
      <c r="D43" s="6" t="s">
        <v>173</v>
      </c>
      <c r="E43" s="7" t="s">
        <v>12</v>
      </c>
      <c r="F43" s="6" t="s">
        <v>43</v>
      </c>
      <c r="G43" s="6">
        <v>12</v>
      </c>
      <c r="H43" s="18">
        <v>198</v>
      </c>
      <c r="I43" s="18">
        <v>300</v>
      </c>
      <c r="J43" s="19">
        <f>VLOOKUP(F43,'[1]PRIMCO INDUSTRIES'!$C$4:$D$147,2,FALSE)</f>
        <v>270</v>
      </c>
      <c r="K43" s="19">
        <f>VLOOKUP(F43,'[1]PRIMCO INDUSTRIES'!$C$3:$E$146,3,FALSE)</f>
        <v>3.25</v>
      </c>
      <c r="L43" s="19">
        <f t="shared" si="0"/>
        <v>36</v>
      </c>
      <c r="M43" s="34">
        <f t="shared" si="1"/>
        <v>1011</v>
      </c>
      <c r="N43" s="28" t="s">
        <v>44</v>
      </c>
    </row>
    <row r="44" spans="1:14" ht="15" customHeight="1">
      <c r="A44" s="33">
        <f t="shared" si="2"/>
        <v>41</v>
      </c>
      <c r="B44" s="6" t="s">
        <v>171</v>
      </c>
      <c r="C44" s="6" t="s">
        <v>174</v>
      </c>
      <c r="D44" s="6" t="s">
        <v>175</v>
      </c>
      <c r="E44" s="7" t="s">
        <v>12</v>
      </c>
      <c r="F44" s="7" t="s">
        <v>176</v>
      </c>
      <c r="G44" s="6">
        <v>26</v>
      </c>
      <c r="H44" s="18">
        <v>314</v>
      </c>
      <c r="I44" s="18">
        <v>314</v>
      </c>
      <c r="J44" s="19">
        <f>VLOOKUP(F44,'[1]PRIMCO INDUSTRIES'!$C$4:$D$147,2,FALSE)</f>
        <v>50</v>
      </c>
      <c r="K44" s="19">
        <f>VLOOKUP(F44,'[1]PRIMCO INDUSTRIES'!$C$3:$E$146,3,FALSE)</f>
        <v>2</v>
      </c>
      <c r="L44" s="19">
        <f t="shared" si="0"/>
        <v>78</v>
      </c>
      <c r="M44" s="34">
        <f t="shared" si="1"/>
        <v>706</v>
      </c>
      <c r="N44" s="27" t="s">
        <v>177</v>
      </c>
    </row>
    <row r="45" spans="1:14" ht="15" customHeight="1">
      <c r="A45" s="33">
        <f t="shared" si="2"/>
        <v>42</v>
      </c>
      <c r="B45" s="6" t="s">
        <v>171</v>
      </c>
      <c r="C45" s="6" t="s">
        <v>178</v>
      </c>
      <c r="D45" s="6" t="s">
        <v>179</v>
      </c>
      <c r="E45" s="7" t="s">
        <v>12</v>
      </c>
      <c r="F45" s="6" t="s">
        <v>180</v>
      </c>
      <c r="G45" s="6">
        <v>9</v>
      </c>
      <c r="H45" s="18">
        <v>82</v>
      </c>
      <c r="I45" s="18">
        <v>300</v>
      </c>
      <c r="J45" s="19">
        <f>VLOOKUP(F45,'[1]PRIMCO INDUSTRIES'!$C$4:$D$147,2,FALSE)</f>
        <v>60</v>
      </c>
      <c r="K45" s="19">
        <f>VLOOKUP(F45,'[1]PRIMCO INDUSTRIES'!$C$3:$E$146,3,FALSE)</f>
        <v>2</v>
      </c>
      <c r="L45" s="19">
        <f t="shared" si="0"/>
        <v>27</v>
      </c>
      <c r="M45" s="34">
        <f t="shared" si="1"/>
        <v>627</v>
      </c>
      <c r="N45" s="27" t="s">
        <v>181</v>
      </c>
    </row>
    <row r="46" spans="1:14" ht="15" customHeight="1">
      <c r="A46" s="33">
        <f t="shared" si="2"/>
        <v>43</v>
      </c>
      <c r="B46" s="6" t="s">
        <v>171</v>
      </c>
      <c r="C46" s="6" t="s">
        <v>182</v>
      </c>
      <c r="D46" s="6" t="s">
        <v>183</v>
      </c>
      <c r="E46" s="7" t="s">
        <v>12</v>
      </c>
      <c r="F46" s="6" t="s">
        <v>33</v>
      </c>
      <c r="G46" s="6">
        <v>16</v>
      </c>
      <c r="H46" s="18">
        <v>266</v>
      </c>
      <c r="I46" s="18">
        <v>300</v>
      </c>
      <c r="J46" s="19">
        <f>VLOOKUP(F46,'[1]PRIMCO INDUSTRIES'!$C$4:$D$147,2,FALSE)</f>
        <v>220</v>
      </c>
      <c r="K46" s="19">
        <f>VLOOKUP(F46,'[1]PRIMCO INDUSTRIES'!$C$3:$E$146,3,FALSE)</f>
        <v>2.75</v>
      </c>
      <c r="L46" s="19">
        <f t="shared" si="0"/>
        <v>48</v>
      </c>
      <c r="M46" s="34">
        <f t="shared" si="1"/>
        <v>873</v>
      </c>
      <c r="N46" s="27" t="s">
        <v>48</v>
      </c>
    </row>
    <row r="47" spans="1:14" ht="15" customHeight="1">
      <c r="A47" s="33">
        <f t="shared" si="2"/>
        <v>44</v>
      </c>
      <c r="B47" s="6" t="s">
        <v>171</v>
      </c>
      <c r="C47" s="6" t="s">
        <v>184</v>
      </c>
      <c r="D47" s="6" t="s">
        <v>185</v>
      </c>
      <c r="E47" s="7" t="s">
        <v>12</v>
      </c>
      <c r="F47" s="6" t="s">
        <v>165</v>
      </c>
      <c r="G47" s="6">
        <v>23</v>
      </c>
      <c r="H47" s="18">
        <v>460</v>
      </c>
      <c r="I47" s="18">
        <v>460</v>
      </c>
      <c r="J47" s="19">
        <f>VLOOKUP(F47,'[1]PRIMCO INDUSTRIES'!$C$4:$D$147,2,FALSE)</f>
        <v>285</v>
      </c>
      <c r="K47" s="19">
        <f>VLOOKUP(F47,'[1]PRIMCO INDUSTRIES'!$C$3:$E$146,3,FALSE)</f>
        <v>3.25</v>
      </c>
      <c r="L47" s="19">
        <f t="shared" si="0"/>
        <v>69</v>
      </c>
      <c r="M47" s="34">
        <f t="shared" si="1"/>
        <v>1564</v>
      </c>
      <c r="N47" s="27" t="s">
        <v>166</v>
      </c>
    </row>
    <row r="48" spans="1:14" ht="15" customHeight="1">
      <c r="A48" s="33">
        <f t="shared" si="2"/>
        <v>45</v>
      </c>
      <c r="B48" s="6" t="s">
        <v>171</v>
      </c>
      <c r="C48" s="6" t="s">
        <v>186</v>
      </c>
      <c r="D48" s="6" t="s">
        <v>187</v>
      </c>
      <c r="E48" s="7" t="s">
        <v>12</v>
      </c>
      <c r="F48" s="6" t="s">
        <v>38</v>
      </c>
      <c r="G48" s="6">
        <v>11</v>
      </c>
      <c r="H48" s="18">
        <v>165</v>
      </c>
      <c r="I48" s="18">
        <v>165</v>
      </c>
      <c r="J48" s="19">
        <f>VLOOKUP(F48,'[1]PRIMCO INDUSTRIES'!$C$4:$D$147,2,FALSE)</f>
        <v>260</v>
      </c>
      <c r="K48" s="19">
        <f>VLOOKUP(F48,'[1]PRIMCO INDUSTRIES'!$C$3:$E$146,3,FALSE)</f>
        <v>3.25</v>
      </c>
      <c r="L48" s="19">
        <f t="shared" si="0"/>
        <v>33</v>
      </c>
      <c r="M48" s="34">
        <f t="shared" si="1"/>
        <v>569.25</v>
      </c>
      <c r="N48" s="27" t="s">
        <v>39</v>
      </c>
    </row>
    <row r="49" spans="1:15" ht="15" customHeight="1">
      <c r="A49" s="33">
        <f t="shared" si="2"/>
        <v>46</v>
      </c>
      <c r="B49" s="6" t="s">
        <v>171</v>
      </c>
      <c r="C49" s="6" t="s">
        <v>188</v>
      </c>
      <c r="D49" s="6" t="s">
        <v>189</v>
      </c>
      <c r="E49" s="7" t="s">
        <v>12</v>
      </c>
      <c r="F49" s="6" t="s">
        <v>190</v>
      </c>
      <c r="G49" s="6">
        <v>18</v>
      </c>
      <c r="H49" s="18">
        <v>222.4</v>
      </c>
      <c r="I49" s="18">
        <v>300</v>
      </c>
      <c r="J49" s="19">
        <f>VLOOKUP(F49,'[1]PRIMCO INDUSTRIES'!$C$4:$D$147,2,FALSE)</f>
        <v>30</v>
      </c>
      <c r="K49" s="19">
        <f>VLOOKUP(F49,'[1]PRIMCO INDUSTRIES'!$C$3:$E$146,3,FALSE)</f>
        <v>2</v>
      </c>
      <c r="L49" s="19">
        <f t="shared" si="0"/>
        <v>54</v>
      </c>
      <c r="M49" s="34">
        <f t="shared" si="1"/>
        <v>654</v>
      </c>
      <c r="N49" s="27" t="s">
        <v>191</v>
      </c>
    </row>
    <row r="50" spans="1:15" ht="15" customHeight="1">
      <c r="A50" s="33">
        <f t="shared" si="2"/>
        <v>47</v>
      </c>
      <c r="B50" s="6" t="s">
        <v>171</v>
      </c>
      <c r="C50" s="6" t="s">
        <v>192</v>
      </c>
      <c r="D50" s="6" t="s">
        <v>193</v>
      </c>
      <c r="E50" s="7" t="s">
        <v>12</v>
      </c>
      <c r="F50" s="6" t="s">
        <v>32</v>
      </c>
      <c r="G50" s="6">
        <v>21</v>
      </c>
      <c r="H50" s="18">
        <v>495</v>
      </c>
      <c r="I50" s="18">
        <v>495</v>
      </c>
      <c r="J50" s="19">
        <f>VLOOKUP(F50,'[1]PRIMCO INDUSTRIES'!$C$4:$D$147,2,FALSE)</f>
        <v>265</v>
      </c>
      <c r="K50" s="19">
        <f>VLOOKUP(F50,'[1]PRIMCO INDUSTRIES'!$C$3:$E$146,3,FALSE)</f>
        <v>3.25</v>
      </c>
      <c r="L50" s="19">
        <f t="shared" si="0"/>
        <v>63</v>
      </c>
      <c r="M50" s="34">
        <f t="shared" si="1"/>
        <v>1671.75</v>
      </c>
      <c r="N50" s="28" t="s">
        <v>83</v>
      </c>
    </row>
    <row r="51" spans="1:15" ht="15" customHeight="1">
      <c r="A51" s="33">
        <f t="shared" si="2"/>
        <v>48</v>
      </c>
      <c r="B51" s="6" t="s">
        <v>171</v>
      </c>
      <c r="C51" s="6" t="s">
        <v>194</v>
      </c>
      <c r="D51" s="6" t="s">
        <v>195</v>
      </c>
      <c r="E51" s="7" t="s">
        <v>12</v>
      </c>
      <c r="F51" s="6" t="s">
        <v>196</v>
      </c>
      <c r="G51" s="6">
        <v>17</v>
      </c>
      <c r="H51" s="18">
        <v>300</v>
      </c>
      <c r="I51" s="18">
        <v>300</v>
      </c>
      <c r="J51" s="19">
        <f>VLOOKUP(F51,'[1]PRIMCO INDUSTRIES'!$C$4:$D$147,2,FALSE)</f>
        <v>35</v>
      </c>
      <c r="K51" s="19">
        <f>VLOOKUP(F51,'[1]PRIMCO INDUSTRIES'!$C$3:$E$146,3,FALSE)</f>
        <v>2</v>
      </c>
      <c r="L51" s="19">
        <f t="shared" si="0"/>
        <v>51</v>
      </c>
      <c r="M51" s="34">
        <f t="shared" si="1"/>
        <v>651</v>
      </c>
      <c r="N51" s="27" t="s">
        <v>197</v>
      </c>
    </row>
    <row r="52" spans="1:15" ht="15" customHeight="1">
      <c r="A52" s="33">
        <f t="shared" si="2"/>
        <v>49</v>
      </c>
      <c r="B52" s="6" t="s">
        <v>171</v>
      </c>
      <c r="C52" s="6" t="s">
        <v>198</v>
      </c>
      <c r="D52" s="6" t="s">
        <v>199</v>
      </c>
      <c r="E52" s="7" t="s">
        <v>12</v>
      </c>
      <c r="F52" s="6" t="s">
        <v>47</v>
      </c>
      <c r="G52" s="6">
        <v>42</v>
      </c>
      <c r="H52" s="18">
        <v>586</v>
      </c>
      <c r="I52" s="18">
        <v>586</v>
      </c>
      <c r="J52" s="19">
        <f>VLOOKUP(F52,'[1]PRIMCO INDUSTRIES'!$C$4:$D$147,2,FALSE)</f>
        <v>225</v>
      </c>
      <c r="K52" s="19">
        <f>VLOOKUP(F52,'[1]PRIMCO INDUSTRIES'!$C$3:$E$146,3,FALSE)</f>
        <v>2.75</v>
      </c>
      <c r="L52" s="19">
        <f t="shared" si="0"/>
        <v>126</v>
      </c>
      <c r="M52" s="34">
        <f t="shared" si="1"/>
        <v>1737.5</v>
      </c>
      <c r="N52" s="28" t="s">
        <v>200</v>
      </c>
    </row>
    <row r="53" spans="1:15" ht="15" customHeight="1">
      <c r="A53" s="33">
        <f t="shared" si="2"/>
        <v>50</v>
      </c>
      <c r="B53" s="6" t="s">
        <v>171</v>
      </c>
      <c r="C53" s="6" t="s">
        <v>201</v>
      </c>
      <c r="D53" s="6" t="s">
        <v>202</v>
      </c>
      <c r="E53" s="7" t="s">
        <v>12</v>
      </c>
      <c r="F53" s="6" t="s">
        <v>203</v>
      </c>
      <c r="G53" s="6">
        <v>33</v>
      </c>
      <c r="H53" s="18">
        <v>602</v>
      </c>
      <c r="I53" s="18">
        <v>602</v>
      </c>
      <c r="J53" s="19">
        <f>VLOOKUP(F53,'[1]PRIMCO INDUSTRIES'!$C$4:$D$147,2,FALSE)</f>
        <v>285</v>
      </c>
      <c r="K53" s="19">
        <f>VLOOKUP(F53,'[1]PRIMCO INDUSTRIES'!$C$3:$E$146,3,FALSE)</f>
        <v>3.25</v>
      </c>
      <c r="L53" s="19">
        <f t="shared" si="0"/>
        <v>99</v>
      </c>
      <c r="M53" s="34">
        <f t="shared" si="1"/>
        <v>2055.5</v>
      </c>
      <c r="N53" s="28" t="s">
        <v>204</v>
      </c>
    </row>
    <row r="54" spans="1:15" ht="15" customHeight="1" thickBot="1">
      <c r="A54" s="66" t="s">
        <v>205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8"/>
      <c r="M54" s="37">
        <f>ROUND(SUM(M4:M53),0)</f>
        <v>46847</v>
      </c>
      <c r="N54" s="24"/>
    </row>
    <row r="55" spans="1:15" ht="15" customHeight="1" thickBot="1">
      <c r="A55" s="25"/>
      <c r="B55"/>
      <c r="C55"/>
      <c r="D55"/>
      <c r="E55"/>
      <c r="F55"/>
      <c r="G55" s="30">
        <f>SUM(G4:G53)</f>
        <v>945</v>
      </c>
      <c r="H55" s="31">
        <f>SUM(H4:H53)</f>
        <v>14472.4</v>
      </c>
      <c r="I55" s="32">
        <f>SUM(I4:I53)</f>
        <v>15991</v>
      </c>
      <c r="J55" s="26"/>
      <c r="K55" s="26"/>
      <c r="L55" s="26"/>
      <c r="M55" s="26"/>
      <c r="N55"/>
    </row>
    <row r="56" spans="1:15" ht="30" customHeight="1" thickBot="1">
      <c r="A56" s="51" t="s">
        <v>15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3"/>
      <c r="N56" s="11" t="s">
        <v>26</v>
      </c>
    </row>
    <row r="57" spans="1:15" ht="30" customHeight="1" thickBot="1">
      <c r="A57" s="54" t="s">
        <v>0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6"/>
      <c r="N57" s="15"/>
      <c r="O57" s="16"/>
    </row>
  </sheetData>
  <sortState ref="B4:N52">
    <sortCondition ref="B4:B52"/>
    <sortCondition ref="C4:C52"/>
  </sortState>
  <mergeCells count="7">
    <mergeCell ref="A56:M56"/>
    <mergeCell ref="A57:M57"/>
    <mergeCell ref="I2:M2"/>
    <mergeCell ref="I1:M1"/>
    <mergeCell ref="A1:H1"/>
    <mergeCell ref="A2:H2"/>
    <mergeCell ref="A54:L54"/>
  </mergeCells>
  <conditionalFormatting sqref="D56:D1048576 D1:D2">
    <cfRule type="duplicateValues" dxfId="0" priority="14"/>
  </conditionalFormatting>
  <pageMargins left="0.51181102362204722" right="0.31496062992125984" top="0.36" bottom="0.45" header="0.19685039370078741" footer="0.18"/>
  <pageSetup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"/>
  <sheetViews>
    <sheetView workbookViewId="0">
      <selection activeCell="E10" sqref="E10"/>
    </sheetView>
  </sheetViews>
  <sheetFormatPr defaultRowHeight="15"/>
  <cols>
    <col min="1" max="1" width="2.85546875" bestFit="1" customWidth="1"/>
    <col min="2" max="2" width="10.7109375" bestFit="1" customWidth="1"/>
    <col min="3" max="3" width="18.28515625" bestFit="1" customWidth="1"/>
    <col min="4" max="4" width="7.42578125" bestFit="1" customWidth="1"/>
    <col min="5" max="5" width="6.42578125" bestFit="1" customWidth="1"/>
    <col min="6" max="6" width="8.42578125" bestFit="1" customWidth="1"/>
    <col min="7" max="7" width="6" bestFit="1" customWidth="1"/>
    <col min="8" max="8" width="8.42578125" bestFit="1" customWidth="1"/>
    <col min="9" max="9" width="8.7109375" bestFit="1" customWidth="1"/>
    <col min="11" max="11" width="5.85546875" bestFit="1" customWidth="1"/>
    <col min="12" max="12" width="8.7109375" bestFit="1" customWidth="1"/>
    <col min="13" max="13" width="9" bestFit="1" customWidth="1"/>
    <col min="14" max="14" width="29.85546875" bestFit="1" customWidth="1"/>
  </cols>
  <sheetData>
    <row r="1" spans="1:14" ht="38.25">
      <c r="A1" s="1" t="s">
        <v>14</v>
      </c>
      <c r="B1" s="2" t="s">
        <v>16</v>
      </c>
      <c r="C1" s="1" t="s">
        <v>2</v>
      </c>
      <c r="D1" s="1" t="s">
        <v>1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3" t="s">
        <v>11</v>
      </c>
      <c r="N1" s="4" t="s">
        <v>13</v>
      </c>
    </row>
    <row r="2" spans="1:14">
      <c r="A2" s="5">
        <v>1</v>
      </c>
      <c r="B2" s="6" t="s">
        <v>17</v>
      </c>
      <c r="C2" s="6" t="s">
        <v>21</v>
      </c>
      <c r="D2" s="6" t="s">
        <v>20</v>
      </c>
      <c r="E2" s="7" t="s">
        <v>12</v>
      </c>
      <c r="F2" s="8" t="s">
        <v>19</v>
      </c>
      <c r="G2" s="6">
        <v>5</v>
      </c>
      <c r="H2" s="6">
        <v>60</v>
      </c>
      <c r="I2" s="6"/>
      <c r="J2" s="6"/>
      <c r="K2" s="6"/>
      <c r="L2" s="6">
        <f>G2*3</f>
        <v>15</v>
      </c>
      <c r="M2" s="9"/>
      <c r="N2" s="10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ARATA</cp:lastModifiedBy>
  <cp:lastPrinted>2024-10-04T07:42:31Z</cp:lastPrinted>
  <dcterms:created xsi:type="dcterms:W3CDTF">2022-09-03T07:55:33Z</dcterms:created>
  <dcterms:modified xsi:type="dcterms:W3CDTF">2024-10-11T12:39:22Z</dcterms:modified>
</cp:coreProperties>
</file>