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7" i="1"/>
  <c r="G20"/>
  <c r="H6"/>
  <c r="K6" s="1"/>
  <c r="I6"/>
  <c r="H7"/>
  <c r="K7" s="1"/>
  <c r="I7"/>
  <c r="H8"/>
  <c r="I8"/>
  <c r="H9"/>
  <c r="K9" s="1"/>
  <c r="I9"/>
  <c r="H10"/>
  <c r="K10" s="1"/>
  <c r="I10"/>
  <c r="H11"/>
  <c r="K11" s="1"/>
  <c r="I11"/>
  <c r="H12"/>
  <c r="I12"/>
  <c r="H13"/>
  <c r="K13" s="1"/>
  <c r="I13"/>
  <c r="K14"/>
  <c r="I14"/>
  <c r="H15"/>
  <c r="K15" s="1"/>
  <c r="I15"/>
  <c r="H16"/>
  <c r="K16" s="1"/>
  <c r="I16"/>
  <c r="I5"/>
  <c r="H5"/>
  <c r="K5" s="1"/>
  <c r="I4"/>
  <c r="H4"/>
  <c r="K4" s="1"/>
  <c r="K12" l="1"/>
  <c r="K8"/>
</calcChain>
</file>

<file path=xl/sharedStrings.xml><?xml version="1.0" encoding="utf-8"?>
<sst xmlns="http://schemas.openxmlformats.org/spreadsheetml/2006/main" count="82" uniqueCount="59">
  <si>
    <t>05/9/2025</t>
  </si>
  <si>
    <t>893</t>
  </si>
  <si>
    <t>484</t>
  </si>
  <si>
    <t>11/9/2025</t>
  </si>
  <si>
    <t>488</t>
  </si>
  <si>
    <t>13/9/2025</t>
  </si>
  <si>
    <t>2435</t>
  </si>
  <si>
    <t>18/9/2025</t>
  </si>
  <si>
    <t>2483</t>
  </si>
  <si>
    <t>23/9/2025</t>
  </si>
  <si>
    <t>968</t>
  </si>
  <si>
    <t>29/9/2025</t>
  </si>
  <si>
    <t>81</t>
  </si>
  <si>
    <t>475</t>
  </si>
  <si>
    <t>964</t>
  </si>
  <si>
    <t>970</t>
  </si>
  <si>
    <t>2530</t>
  </si>
  <si>
    <t>25/9/2025</t>
  </si>
  <si>
    <t>525</t>
  </si>
  <si>
    <t>1010</t>
  </si>
  <si>
    <t>SL</t>
  </si>
  <si>
    <t>DATE</t>
  </si>
  <si>
    <t>LR NO</t>
  </si>
  <si>
    <t>INV NO</t>
  </si>
  <si>
    <t>FROM</t>
  </si>
  <si>
    <t>TO</t>
  </si>
  <si>
    <t>CASE</t>
  </si>
  <si>
    <t>DO/08621</t>
  </si>
  <si>
    <t>DO/08703</t>
  </si>
  <si>
    <t>DO/08920</t>
  </si>
  <si>
    <t>DO/09106</t>
  </si>
  <si>
    <t>DO/09300</t>
  </si>
  <si>
    <t>DO/09672</t>
  </si>
  <si>
    <t>DO/10019</t>
  </si>
  <si>
    <t>MA/05890</t>
  </si>
  <si>
    <t>MA/06442</t>
  </si>
  <si>
    <t>MA/06458</t>
  </si>
  <si>
    <t>MA/06483</t>
  </si>
  <si>
    <t>MA/06576</t>
  </si>
  <si>
    <t>MA/06586</t>
  </si>
  <si>
    <t>GOP</t>
  </si>
  <si>
    <t>NAUGAON</t>
  </si>
  <si>
    <t>BALICHANDRAPUR</t>
  </si>
  <si>
    <t>OLATPUR</t>
  </si>
  <si>
    <t>ASURALI</t>
  </si>
  <si>
    <t>RAIRANGPUR</t>
  </si>
  <si>
    <t>TUDIGADIA</t>
  </si>
  <si>
    <t>SHERAGADA</t>
  </si>
  <si>
    <t>CTC</t>
  </si>
  <si>
    <t>RATE</t>
  </si>
  <si>
    <t>HML</t>
  </si>
  <si>
    <t>LR CH.</t>
  </si>
  <si>
    <t>AMOUNT</t>
  </si>
  <si>
    <t>INVOICE
PRAGATI LOGISTICS,SAMANTA SAHI KHUNTIA LANE,8984191006
GST No:21AGHPB9356M1Z9</t>
  </si>
  <si>
    <t xml:space="preserve">J M B ENTERPRISES
Address: plot-no-93/3057, CHAHATA NAGAR LANE 5,DEULA SAHI BIDANASI-753014 ODISHA,9439162922
GST No:21AAFFJ8299K1ZW
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</si>
  <si>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</si>
  <si>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</si>
  <si>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(RUPEES EIGHT THOUSAND TWO HUNDRED THIRTY THREE ONLY)</t>
  </si>
  <si>
    <t xml:space="preserve">Bill Date:30/09/2025
Bill NO : 17307
Total Amount : 8233.00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</si>
</sst>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38100</xdr:rowOff>
    </xdr:from>
    <xdr:to>
      <xdr:col>5</xdr:col>
      <xdr:colOff>295274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38100"/>
          <a:ext cx="26003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  <row r="118">
          <cell r="C118" t="str">
            <v>PIPILI</v>
          </cell>
          <cell r="D118">
            <v>52</v>
          </cell>
        </row>
        <row r="119">
          <cell r="C119" t="str">
            <v>POLSARA</v>
          </cell>
          <cell r="D119">
            <v>90</v>
          </cell>
        </row>
        <row r="120">
          <cell r="C120" t="str">
            <v>MAHANGA</v>
          </cell>
          <cell r="D120">
            <v>55</v>
          </cell>
        </row>
        <row r="121">
          <cell r="C121" t="str">
            <v>SURADA</v>
          </cell>
          <cell r="D121">
            <v>130</v>
          </cell>
        </row>
        <row r="122">
          <cell r="C122" t="str">
            <v>RAIRANGPUR</v>
          </cell>
          <cell r="D122">
            <v>100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N8" sqref="N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42578125" bestFit="1" customWidth="1"/>
    <col min="11" max="11" width="9.42578125" bestFit="1" customWidth="1"/>
  </cols>
  <sheetData>
    <row r="1" spans="1:11" s="6" customFormat="1" ht="90" customHeight="1">
      <c r="A1" s="13"/>
      <c r="B1" s="14"/>
      <c r="C1" s="14"/>
      <c r="D1" s="14"/>
      <c r="E1" s="14"/>
      <c r="F1" s="14"/>
      <c r="G1" s="15"/>
      <c r="H1" s="16" t="s">
        <v>53</v>
      </c>
      <c r="I1" s="16"/>
      <c r="J1" s="16"/>
      <c r="K1" s="16"/>
    </row>
    <row r="2" spans="1:11" s="6" customFormat="1" ht="72" customHeight="1">
      <c r="A2" s="13" t="s">
        <v>54</v>
      </c>
      <c r="B2" s="14"/>
      <c r="C2" s="14"/>
      <c r="D2" s="14"/>
      <c r="E2" s="14"/>
      <c r="F2" s="14"/>
      <c r="G2" s="15"/>
      <c r="H2" s="16" t="s">
        <v>58</v>
      </c>
      <c r="I2" s="16"/>
      <c r="J2" s="16"/>
      <c r="K2" s="16"/>
    </row>
    <row r="3" spans="1:11" s="1" customFormat="1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4" t="s">
        <v>49</v>
      </c>
      <c r="I3" s="4" t="s">
        <v>50</v>
      </c>
      <c r="J3" s="4" t="s">
        <v>51</v>
      </c>
      <c r="K3" s="4" t="s">
        <v>52</v>
      </c>
    </row>
    <row r="4" spans="1:11">
      <c r="A4" s="2">
        <v>1</v>
      </c>
      <c r="B4" s="2" t="s">
        <v>0</v>
      </c>
      <c r="C4" s="2" t="s">
        <v>27</v>
      </c>
      <c r="D4" s="2" t="s">
        <v>1</v>
      </c>
      <c r="E4" s="2" t="s">
        <v>48</v>
      </c>
      <c r="F4" s="2" t="s">
        <v>40</v>
      </c>
      <c r="G4" s="2">
        <v>8</v>
      </c>
      <c r="H4" s="5">
        <f>VLOOKUP(F4,'[1]JMB ENT'!$C$4:$D$122,2,FALSE)</f>
        <v>60</v>
      </c>
      <c r="I4" s="5">
        <f>G4*2</f>
        <v>16</v>
      </c>
      <c r="J4" s="5">
        <v>25</v>
      </c>
      <c r="K4" s="5">
        <f>G4*H4+I4+J4</f>
        <v>521</v>
      </c>
    </row>
    <row r="5" spans="1:11">
      <c r="A5" s="2">
        <v>2</v>
      </c>
      <c r="B5" s="2" t="s">
        <v>0</v>
      </c>
      <c r="C5" s="2" t="s">
        <v>28</v>
      </c>
      <c r="D5" s="2" t="s">
        <v>2</v>
      </c>
      <c r="E5" s="2" t="s">
        <v>48</v>
      </c>
      <c r="F5" s="2" t="s">
        <v>41</v>
      </c>
      <c r="G5" s="2">
        <v>12</v>
      </c>
      <c r="H5" s="5">
        <f>VLOOKUP(F5,'[1]JMB ENT'!$C$4:$D$122,2,FALSE)</f>
        <v>70</v>
      </c>
      <c r="I5" s="5">
        <f t="shared" ref="I5:I6" si="0">G5*2</f>
        <v>24</v>
      </c>
      <c r="J5" s="5">
        <v>25</v>
      </c>
      <c r="K5" s="5">
        <f t="shared" ref="K5:K6" si="1">G5*H5+I5+J5</f>
        <v>889</v>
      </c>
    </row>
    <row r="6" spans="1:11">
      <c r="A6" s="2">
        <v>3</v>
      </c>
      <c r="B6" s="2" t="s">
        <v>0</v>
      </c>
      <c r="C6" s="2" t="s">
        <v>34</v>
      </c>
      <c r="D6" s="2" t="s">
        <v>13</v>
      </c>
      <c r="E6" s="2" t="s">
        <v>48</v>
      </c>
      <c r="F6" s="2" t="s">
        <v>44</v>
      </c>
      <c r="G6" s="2">
        <v>16</v>
      </c>
      <c r="H6" s="5">
        <f>VLOOKUP(F6,'[1]JMB ENT'!$C$4:$D$122,2,FALSE)</f>
        <v>52</v>
      </c>
      <c r="I6" s="5">
        <f t="shared" si="0"/>
        <v>32</v>
      </c>
      <c r="J6" s="5">
        <v>25</v>
      </c>
      <c r="K6" s="5">
        <f t="shared" si="1"/>
        <v>889</v>
      </c>
    </row>
    <row r="7" spans="1:11">
      <c r="A7" s="2">
        <v>4</v>
      </c>
      <c r="B7" s="2" t="s">
        <v>3</v>
      </c>
      <c r="C7" s="2" t="s">
        <v>29</v>
      </c>
      <c r="D7" s="2" t="s">
        <v>4</v>
      </c>
      <c r="E7" s="2" t="s">
        <v>48</v>
      </c>
      <c r="F7" s="2" t="s">
        <v>42</v>
      </c>
      <c r="G7" s="2">
        <v>10</v>
      </c>
      <c r="H7" s="5">
        <f>VLOOKUP(F7,'[1]JMB ENT'!$C$4:$D$122,2,FALSE)</f>
        <v>50</v>
      </c>
      <c r="I7" s="5">
        <f t="shared" ref="I7:I16" si="2">G7*2</f>
        <v>20</v>
      </c>
      <c r="J7" s="5">
        <v>25</v>
      </c>
      <c r="K7" s="5">
        <f t="shared" ref="K7:K16" si="3">G7*H7+I7+J7</f>
        <v>545</v>
      </c>
    </row>
    <row r="8" spans="1:11">
      <c r="A8" s="2">
        <v>5</v>
      </c>
      <c r="B8" s="2" t="s">
        <v>5</v>
      </c>
      <c r="C8" s="2" t="s">
        <v>30</v>
      </c>
      <c r="D8" s="2" t="s">
        <v>6</v>
      </c>
      <c r="E8" s="2" t="s">
        <v>48</v>
      </c>
      <c r="F8" s="2" t="s">
        <v>43</v>
      </c>
      <c r="G8" s="2">
        <v>4</v>
      </c>
      <c r="H8" s="5">
        <f>VLOOKUP(F8,'[1]JMB ENT'!$C$4:$D$122,2,FALSE)</f>
        <v>50</v>
      </c>
      <c r="I8" s="5">
        <f t="shared" si="2"/>
        <v>8</v>
      </c>
      <c r="J8" s="5">
        <v>25</v>
      </c>
      <c r="K8" s="5">
        <f t="shared" si="3"/>
        <v>233</v>
      </c>
    </row>
    <row r="9" spans="1:11">
      <c r="A9" s="2">
        <v>6</v>
      </c>
      <c r="B9" s="2" t="s">
        <v>7</v>
      </c>
      <c r="C9" s="2" t="s">
        <v>31</v>
      </c>
      <c r="D9" s="2" t="s">
        <v>8</v>
      </c>
      <c r="E9" s="2" t="s">
        <v>48</v>
      </c>
      <c r="F9" s="2" t="s">
        <v>40</v>
      </c>
      <c r="G9" s="2">
        <v>2</v>
      </c>
      <c r="H9" s="5">
        <f>VLOOKUP(F9,'[1]JMB ENT'!$C$4:$D$122,2,FALSE)</f>
        <v>60</v>
      </c>
      <c r="I9" s="5">
        <f t="shared" si="2"/>
        <v>4</v>
      </c>
      <c r="J9" s="5">
        <v>25</v>
      </c>
      <c r="K9" s="5">
        <f t="shared" si="3"/>
        <v>149</v>
      </c>
    </row>
    <row r="10" spans="1:11">
      <c r="A10" s="2">
        <v>7</v>
      </c>
      <c r="B10" s="2" t="s">
        <v>9</v>
      </c>
      <c r="C10" s="2" t="s">
        <v>32</v>
      </c>
      <c r="D10" s="2" t="s">
        <v>10</v>
      </c>
      <c r="E10" s="2" t="s">
        <v>48</v>
      </c>
      <c r="F10" s="2" t="s">
        <v>40</v>
      </c>
      <c r="G10" s="2">
        <v>5</v>
      </c>
      <c r="H10" s="5">
        <f>VLOOKUP(F10,'[1]JMB ENT'!$C$4:$D$122,2,FALSE)</f>
        <v>60</v>
      </c>
      <c r="I10" s="5">
        <f t="shared" si="2"/>
        <v>10</v>
      </c>
      <c r="J10" s="5">
        <v>25</v>
      </c>
      <c r="K10" s="5">
        <f t="shared" si="3"/>
        <v>335</v>
      </c>
    </row>
    <row r="11" spans="1:11">
      <c r="A11" s="2">
        <v>8</v>
      </c>
      <c r="B11" s="2" t="s">
        <v>9</v>
      </c>
      <c r="C11" s="2" t="s">
        <v>35</v>
      </c>
      <c r="D11" s="2" t="s">
        <v>14</v>
      </c>
      <c r="E11" s="2" t="s">
        <v>48</v>
      </c>
      <c r="F11" s="2" t="s">
        <v>45</v>
      </c>
      <c r="G11" s="2">
        <v>7</v>
      </c>
      <c r="H11" s="5">
        <f>VLOOKUP(F11,'[1]JMB ENT'!$C$4:$D$122,2,FALSE)</f>
        <v>100</v>
      </c>
      <c r="I11" s="5">
        <f t="shared" si="2"/>
        <v>14</v>
      </c>
      <c r="J11" s="5">
        <v>25</v>
      </c>
      <c r="K11" s="5">
        <f t="shared" si="3"/>
        <v>739</v>
      </c>
    </row>
    <row r="12" spans="1:11">
      <c r="A12" s="2">
        <v>9</v>
      </c>
      <c r="B12" s="2" t="s">
        <v>9</v>
      </c>
      <c r="C12" s="2" t="s">
        <v>36</v>
      </c>
      <c r="D12" s="2" t="s">
        <v>15</v>
      </c>
      <c r="E12" s="2" t="s">
        <v>48</v>
      </c>
      <c r="F12" s="2" t="s">
        <v>46</v>
      </c>
      <c r="G12" s="2">
        <v>11</v>
      </c>
      <c r="H12" s="5">
        <f>VLOOKUP(F12,'[1]JMB ENT'!$C$4:$D$122,2,FALSE)</f>
        <v>60</v>
      </c>
      <c r="I12" s="5">
        <f t="shared" si="2"/>
        <v>22</v>
      </c>
      <c r="J12" s="5">
        <v>25</v>
      </c>
      <c r="K12" s="5">
        <f t="shared" si="3"/>
        <v>707</v>
      </c>
    </row>
    <row r="13" spans="1:11">
      <c r="A13" s="2">
        <v>10</v>
      </c>
      <c r="B13" s="2" t="s">
        <v>9</v>
      </c>
      <c r="C13" s="2" t="s">
        <v>37</v>
      </c>
      <c r="D13" s="2" t="s">
        <v>16</v>
      </c>
      <c r="E13" s="2" t="s">
        <v>48</v>
      </c>
      <c r="F13" s="2" t="s">
        <v>44</v>
      </c>
      <c r="G13" s="2">
        <v>8</v>
      </c>
      <c r="H13" s="5">
        <f>VLOOKUP(F13,'[1]JMB ENT'!$C$4:$D$122,2,FALSE)</f>
        <v>52</v>
      </c>
      <c r="I13" s="5">
        <f t="shared" si="2"/>
        <v>16</v>
      </c>
      <c r="J13" s="5">
        <v>25</v>
      </c>
      <c r="K13" s="5">
        <f t="shared" si="3"/>
        <v>457</v>
      </c>
    </row>
    <row r="14" spans="1:11">
      <c r="A14" s="2">
        <v>11</v>
      </c>
      <c r="B14" s="2" t="s">
        <v>17</v>
      </c>
      <c r="C14" s="2" t="s">
        <v>38</v>
      </c>
      <c r="D14" s="2" t="s">
        <v>18</v>
      </c>
      <c r="E14" s="2" t="s">
        <v>48</v>
      </c>
      <c r="F14" s="2" t="s">
        <v>47</v>
      </c>
      <c r="G14" s="2">
        <v>32</v>
      </c>
      <c r="H14" s="5">
        <v>65</v>
      </c>
      <c r="I14" s="5">
        <f t="shared" si="2"/>
        <v>64</v>
      </c>
      <c r="J14" s="5">
        <v>25</v>
      </c>
      <c r="K14" s="5">
        <f t="shared" si="3"/>
        <v>2169</v>
      </c>
    </row>
    <row r="15" spans="1:11">
      <c r="A15" s="2">
        <v>12</v>
      </c>
      <c r="B15" s="2" t="s">
        <v>17</v>
      </c>
      <c r="C15" s="2" t="s">
        <v>39</v>
      </c>
      <c r="D15" s="2" t="s">
        <v>19</v>
      </c>
      <c r="E15" s="2" t="s">
        <v>48</v>
      </c>
      <c r="F15" s="2" t="s">
        <v>44</v>
      </c>
      <c r="G15" s="2">
        <v>1</v>
      </c>
      <c r="H15" s="5">
        <f>VLOOKUP(F15,'[1]JMB ENT'!$C$4:$D$122,2,FALSE)</f>
        <v>52</v>
      </c>
      <c r="I15" s="5">
        <f t="shared" si="2"/>
        <v>2</v>
      </c>
      <c r="J15" s="5">
        <v>25</v>
      </c>
      <c r="K15" s="5">
        <f t="shared" si="3"/>
        <v>79</v>
      </c>
    </row>
    <row r="16" spans="1:11">
      <c r="A16" s="2">
        <v>13</v>
      </c>
      <c r="B16" s="2" t="s">
        <v>11</v>
      </c>
      <c r="C16" s="2" t="s">
        <v>33</v>
      </c>
      <c r="D16" s="2" t="s">
        <v>12</v>
      </c>
      <c r="E16" s="2" t="s">
        <v>48</v>
      </c>
      <c r="F16" s="2" t="s">
        <v>40</v>
      </c>
      <c r="G16" s="2">
        <v>8</v>
      </c>
      <c r="H16" s="5">
        <f>VLOOKUP(F16,'[1]JMB ENT'!$C$4:$D$122,2,FALSE)</f>
        <v>60</v>
      </c>
      <c r="I16" s="5">
        <f t="shared" si="2"/>
        <v>16</v>
      </c>
      <c r="J16" s="5">
        <v>25</v>
      </c>
      <c r="K16" s="5">
        <f t="shared" si="3"/>
        <v>521</v>
      </c>
    </row>
    <row r="17" spans="1:11" s="8" customFormat="1">
      <c r="A17" s="17" t="s">
        <v>57</v>
      </c>
      <c r="B17" s="18"/>
      <c r="C17" s="18"/>
      <c r="D17" s="18"/>
      <c r="E17" s="18"/>
      <c r="F17" s="18"/>
      <c r="G17" s="18"/>
      <c r="H17" s="19"/>
      <c r="I17" s="19"/>
      <c r="J17" s="20"/>
      <c r="K17" s="7">
        <f>SUM(K4:K16)</f>
        <v>8233</v>
      </c>
    </row>
    <row r="18" spans="1:11" s="8" customFormat="1" ht="30" customHeight="1">
      <c r="A18" s="11" t="s">
        <v>55</v>
      </c>
      <c r="B18" s="11"/>
      <c r="C18" s="11"/>
      <c r="D18" s="11"/>
      <c r="E18" s="11"/>
      <c r="F18" s="11"/>
      <c r="G18" s="11"/>
      <c r="H18" s="12"/>
      <c r="I18" s="12"/>
      <c r="J18" s="12"/>
      <c r="K18" s="12"/>
    </row>
    <row r="19" spans="1:11" s="8" customFormat="1" ht="30" customHeight="1">
      <c r="A19" s="11" t="s">
        <v>56</v>
      </c>
      <c r="B19" s="11"/>
      <c r="C19" s="11"/>
      <c r="D19" s="11"/>
      <c r="E19" s="11"/>
      <c r="F19" s="11"/>
      <c r="G19" s="11"/>
      <c r="H19" s="12"/>
      <c r="I19" s="12"/>
      <c r="J19" s="12"/>
      <c r="K19" s="12"/>
    </row>
    <row r="20" spans="1:11" s="6" customFormat="1">
      <c r="G20" s="9">
        <f>SUM(G4:G16)</f>
        <v>124</v>
      </c>
      <c r="H20" s="10"/>
      <c r="I20" s="10"/>
      <c r="J20" s="10"/>
      <c r="K20" s="10"/>
    </row>
  </sheetData>
  <sortState ref="B2:G14">
    <sortCondition ref="B1"/>
  </sortState>
  <mergeCells count="7">
    <mergeCell ref="A19:K19"/>
    <mergeCell ref="A1:G1"/>
    <mergeCell ref="H1:K1"/>
    <mergeCell ref="A2:G2"/>
    <mergeCell ref="H2:K2"/>
    <mergeCell ref="A17:J17"/>
    <mergeCell ref="A18:K18"/>
  </mergeCells>
  <conditionalFormatting sqref="C17:C20">
    <cfRule type="duplicateValues" dxfId="0" priority="1"/>
  </conditionalFormatting>
  <pageMargins left="0.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2025-10-16T03:51:58Z</cp:lastPrinted>
  <dcterms:created xsi:type="dcterms:W3CDTF">2025-10-11T12:30:08Z</dcterms:created>
  <dcterms:modified xsi:type="dcterms:W3CDTF">2025-10-16T03:52:00Z</dcterms:modified>
</cp:coreProperties>
</file>