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5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4"/>
  <c r="J5" l="1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K4"/>
  <c r="J4"/>
  <c r="I5"/>
  <c r="I6"/>
  <c r="I7"/>
  <c r="I8"/>
  <c r="I9"/>
  <c r="I10"/>
  <c r="I11"/>
  <c r="I12"/>
  <c r="I13"/>
  <c r="I14"/>
  <c r="I15"/>
  <c r="I16"/>
  <c r="I17"/>
  <c r="I18"/>
  <c r="I20"/>
  <c r="I21"/>
  <c r="I23"/>
  <c r="I24"/>
  <c r="I4"/>
</calcChain>
</file>

<file path=xl/sharedStrings.xml><?xml version="1.0" encoding="utf-8"?>
<sst xmlns="http://schemas.openxmlformats.org/spreadsheetml/2006/main" count="124" uniqueCount="93">
  <si>
    <t>INVOICE
PRAGATI LOGISTICS,SAMANTA SAHI KHUNTIA LANE,8984191006
GST No:21AGHPB9356M1Z9</t>
  </si>
  <si>
    <t>DD</t>
  </si>
  <si>
    <t>18/4/2024</t>
  </si>
  <si>
    <t>0211</t>
  </si>
  <si>
    <t>09/4/2024</t>
  </si>
  <si>
    <t>89</t>
  </si>
  <si>
    <t>70</t>
  </si>
  <si>
    <t>0095</t>
  </si>
  <si>
    <t>08/4/2024</t>
  </si>
  <si>
    <t>46</t>
  </si>
  <si>
    <t>03/4/2024</t>
  </si>
  <si>
    <t>3780</t>
  </si>
  <si>
    <t>02/4/2024</t>
  </si>
  <si>
    <t>3194</t>
  </si>
  <si>
    <t>30/4/2024</t>
  </si>
  <si>
    <t>281</t>
  </si>
  <si>
    <t>25/4/2024</t>
  </si>
  <si>
    <t>0303</t>
  </si>
  <si>
    <t>0094</t>
  </si>
  <si>
    <t>300</t>
  </si>
  <si>
    <t>26/4/2024</t>
  </si>
  <si>
    <t>324</t>
  </si>
  <si>
    <t>0318</t>
  </si>
  <si>
    <t>207</t>
  </si>
  <si>
    <t>20/4/2024</t>
  </si>
  <si>
    <t>241</t>
  </si>
  <si>
    <t>249</t>
  </si>
  <si>
    <t>19/4/2024</t>
  </si>
  <si>
    <t>191</t>
  </si>
  <si>
    <t>174</t>
  </si>
  <si>
    <t>215</t>
  </si>
  <si>
    <t>379</t>
  </si>
  <si>
    <t>12/4/2024</t>
  </si>
  <si>
    <t>131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</si>
  <si>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</si>
  <si>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</si>
  <si>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ANANDAPUR</t>
  </si>
  <si>
    <t>TIHIDI</t>
  </si>
  <si>
    <t>DOLASAHI</t>
  </si>
  <si>
    <t>BAHANAGA</t>
  </si>
  <si>
    <t>BALIKUDA</t>
  </si>
  <si>
    <t>KHAIRA</t>
  </si>
  <si>
    <t>MARKONA</t>
  </si>
  <si>
    <t>HINDOL</t>
  </si>
  <si>
    <t>KHANTAPADA</t>
  </si>
  <si>
    <t>DHUSURI</t>
  </si>
  <si>
    <t>CHANDBALI</t>
  </si>
  <si>
    <t>BHUBAN</t>
  </si>
  <si>
    <t>RAHAMA</t>
  </si>
  <si>
    <t>ERSAMA</t>
  </si>
  <si>
    <t>NARSINGHPUR</t>
  </si>
  <si>
    <t>BASUDEVPUR</t>
  </si>
  <si>
    <t>JAGATSINGHPUR</t>
  </si>
  <si>
    <t>NANDIPUR</t>
  </si>
  <si>
    <t>JHARPOKHARIA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</si>
  <si>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</si>
  <si>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</si>
  <si>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</si>
  <si>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</si>
  <si>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</si>
  <si>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</si>
  <si>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</si>
  <si>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</si>
  <si>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</si>
  <si>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</si>
  <si>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</si>
  <si>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</si>
  <si>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CTC</t>
  </si>
  <si>
    <t>PL/JA/00088</t>
  </si>
  <si>
    <t>PL/JA/00169</t>
  </si>
  <si>
    <t>PL/JA/00456</t>
  </si>
  <si>
    <t>PL/JA/00550</t>
  </si>
  <si>
    <t>PL/JA/00549</t>
  </si>
  <si>
    <t>PL/JA/00515</t>
  </si>
  <si>
    <t>PL/JA/00558</t>
  </si>
  <si>
    <t>PL/JA/00811</t>
  </si>
  <si>
    <t>PL/JA/01226</t>
  </si>
  <si>
    <t>PL/JA/01445</t>
  </si>
  <si>
    <t>PL/JA/01267</t>
  </si>
  <si>
    <t>PL/JA/01279</t>
  </si>
  <si>
    <t>PL/JA/01254</t>
  </si>
  <si>
    <t>PL/JA/01440</t>
  </si>
  <si>
    <t>PL/JA/01425</t>
  </si>
  <si>
    <t>PL/JA/02481</t>
  </si>
  <si>
    <t>PL/JA/01809</t>
  </si>
  <si>
    <t>PL/JA/01828</t>
  </si>
  <si>
    <t>PL/JA/02793</t>
  </si>
  <si>
    <t>PL/JA/02100</t>
  </si>
  <si>
    <t>PL/JA/02056</t>
  </si>
  <si>
    <t>BRAMHABARADA</t>
  </si>
  <si>
    <t xml:space="preserve">SACHIDANANDA PAINTS
Address:KUMAR COMPLEX 8 3 VIP KANIKA ROAD TULASIPUR,9438631068
GST No:21ABXFS6603F1Z2
</t>
  </si>
  <si>
    <t>(RUPEES TWENTY ONE THOUASND TWO HUNDRED TWENTY EIGHT ONLY)</t>
  </si>
  <si>
    <t xml:space="preserve">Bill Date:31/04/2024
Bill #:Inv-4493/24-25
Total Amount:21228.00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</si>
</sst>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7</xdr:col>
      <xdr:colOff>371474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85725"/>
          <a:ext cx="4162424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Q9" sqref="Q9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1"/>
      <c r="B1" s="12"/>
      <c r="C1" s="12"/>
      <c r="D1" s="12"/>
      <c r="E1" s="12"/>
      <c r="F1" s="12"/>
      <c r="G1" s="12"/>
      <c r="H1" s="12"/>
      <c r="I1" s="13"/>
      <c r="J1" s="14" t="s">
        <v>0</v>
      </c>
      <c r="K1" s="14"/>
      <c r="L1" s="14"/>
      <c r="M1" s="14"/>
    </row>
    <row r="2" spans="1:13" ht="67.5" customHeight="1">
      <c r="A2" s="19" t="s">
        <v>90</v>
      </c>
      <c r="B2" s="20"/>
      <c r="C2" s="20"/>
      <c r="D2" s="20"/>
      <c r="E2" s="20"/>
      <c r="F2" s="20"/>
      <c r="G2" s="20"/>
      <c r="H2" s="20"/>
      <c r="I2" s="21"/>
      <c r="J2" s="22" t="s">
        <v>92</v>
      </c>
      <c r="K2" s="22"/>
      <c r="L2" s="22"/>
      <c r="M2" s="22"/>
    </row>
    <row r="3" spans="1:13" s="3" customFormat="1">
      <c r="A3" s="5" t="s">
        <v>55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  <c r="G3" s="5" t="s">
        <v>61</v>
      </c>
      <c r="H3" s="5" t="s">
        <v>62</v>
      </c>
      <c r="I3" s="7" t="s">
        <v>63</v>
      </c>
      <c r="J3" s="7" t="s">
        <v>64</v>
      </c>
      <c r="K3" s="7" t="s">
        <v>1</v>
      </c>
      <c r="L3" s="7" t="s">
        <v>65</v>
      </c>
      <c r="M3" s="7" t="s">
        <v>66</v>
      </c>
    </row>
    <row r="4" spans="1:13">
      <c r="A4" s="4">
        <v>1</v>
      </c>
      <c r="B4" s="4" t="s">
        <v>12</v>
      </c>
      <c r="C4" s="4" t="s">
        <v>68</v>
      </c>
      <c r="D4" s="10" t="s">
        <v>67</v>
      </c>
      <c r="E4" s="4" t="s">
        <v>42</v>
      </c>
      <c r="F4" s="4" t="s">
        <v>13</v>
      </c>
      <c r="G4" s="4">
        <v>3</v>
      </c>
      <c r="H4" s="4">
        <v>50</v>
      </c>
      <c r="I4" s="6">
        <f>VLOOKUP(E4,[1]SACHIDANANDA!$C$4:$D$156,2,FALSE)</f>
        <v>3</v>
      </c>
      <c r="J4" s="6">
        <f>G4*2</f>
        <v>6</v>
      </c>
      <c r="K4" s="6">
        <f>G4*15</f>
        <v>45</v>
      </c>
      <c r="L4" s="6">
        <v>30</v>
      </c>
      <c r="M4" s="6">
        <f>H4*I4+J4+K4+L4</f>
        <v>231</v>
      </c>
    </row>
    <row r="5" spans="1:13">
      <c r="A5" s="4">
        <v>2</v>
      </c>
      <c r="B5" s="4" t="s">
        <v>10</v>
      </c>
      <c r="C5" s="4" t="s">
        <v>69</v>
      </c>
      <c r="D5" s="10" t="s">
        <v>67</v>
      </c>
      <c r="E5" s="4" t="s">
        <v>41</v>
      </c>
      <c r="F5" s="4" t="s">
        <v>11</v>
      </c>
      <c r="G5" s="4">
        <v>9</v>
      </c>
      <c r="H5" s="4">
        <v>150</v>
      </c>
      <c r="I5" s="6">
        <f>VLOOKUP(E5,[1]SACHIDANANDA!$C$4:$D$156,2,FALSE)</f>
        <v>3</v>
      </c>
      <c r="J5" s="6">
        <f t="shared" ref="J5:J24" si="0">G5*2</f>
        <v>18</v>
      </c>
      <c r="K5" s="6">
        <f t="shared" ref="K5:K24" si="1">G5*15</f>
        <v>135</v>
      </c>
      <c r="L5" s="6">
        <v>30</v>
      </c>
      <c r="M5" s="6">
        <f t="shared" ref="M5:M24" si="2">H5*I5+J5+K5+L5</f>
        <v>633</v>
      </c>
    </row>
    <row r="6" spans="1:13">
      <c r="A6" s="4">
        <v>3</v>
      </c>
      <c r="B6" s="4" t="s">
        <v>8</v>
      </c>
      <c r="C6" s="4" t="s">
        <v>70</v>
      </c>
      <c r="D6" s="10" t="s">
        <v>67</v>
      </c>
      <c r="E6" s="4" t="s">
        <v>40</v>
      </c>
      <c r="F6" s="4" t="s">
        <v>9</v>
      </c>
      <c r="G6" s="4">
        <v>22</v>
      </c>
      <c r="H6" s="4">
        <v>400</v>
      </c>
      <c r="I6" s="6">
        <f>VLOOKUP(E6,[1]SACHIDANANDA!$C$4:$D$156,2,FALSE)</f>
        <v>3</v>
      </c>
      <c r="J6" s="6">
        <f t="shared" si="0"/>
        <v>44</v>
      </c>
      <c r="K6" s="6">
        <f t="shared" si="1"/>
        <v>330</v>
      </c>
      <c r="L6" s="6">
        <v>30</v>
      </c>
      <c r="M6" s="6">
        <f t="shared" si="2"/>
        <v>1604</v>
      </c>
    </row>
    <row r="7" spans="1:13">
      <c r="A7" s="4">
        <v>4</v>
      </c>
      <c r="B7" s="4" t="s">
        <v>4</v>
      </c>
      <c r="C7" s="4" t="s">
        <v>71</v>
      </c>
      <c r="D7" s="10" t="s">
        <v>67</v>
      </c>
      <c r="E7" s="4" t="s">
        <v>37</v>
      </c>
      <c r="F7" s="4" t="s">
        <v>5</v>
      </c>
      <c r="G7" s="4">
        <v>21</v>
      </c>
      <c r="H7" s="4">
        <v>450</v>
      </c>
      <c r="I7" s="6">
        <f>VLOOKUP(E7,[1]SACHIDANANDA!$C$4:$D$156,2,FALSE)</f>
        <v>3</v>
      </c>
      <c r="J7" s="6">
        <f t="shared" si="0"/>
        <v>42</v>
      </c>
      <c r="K7" s="6">
        <f t="shared" si="1"/>
        <v>315</v>
      </c>
      <c r="L7" s="6">
        <v>30</v>
      </c>
      <c r="M7" s="6">
        <f t="shared" si="2"/>
        <v>1737</v>
      </c>
    </row>
    <row r="8" spans="1:13">
      <c r="A8" s="4">
        <v>5</v>
      </c>
      <c r="B8" s="4" t="s">
        <v>4</v>
      </c>
      <c r="C8" s="4" t="s">
        <v>72</v>
      </c>
      <c r="D8" s="10" t="s">
        <v>67</v>
      </c>
      <c r="E8" s="4" t="s">
        <v>38</v>
      </c>
      <c r="F8" s="4" t="s">
        <v>6</v>
      </c>
      <c r="G8" s="4">
        <v>4</v>
      </c>
      <c r="H8" s="4">
        <v>80</v>
      </c>
      <c r="I8" s="6">
        <f>VLOOKUP(E8,[1]SACHIDANANDA!$C$4:$D$156,2,FALSE)</f>
        <v>3</v>
      </c>
      <c r="J8" s="6">
        <f t="shared" si="0"/>
        <v>8</v>
      </c>
      <c r="K8" s="6">
        <f t="shared" si="1"/>
        <v>60</v>
      </c>
      <c r="L8" s="6">
        <v>30</v>
      </c>
      <c r="M8" s="6">
        <f t="shared" si="2"/>
        <v>338</v>
      </c>
    </row>
    <row r="9" spans="1:13">
      <c r="A9" s="4">
        <v>6</v>
      </c>
      <c r="B9" s="4" t="s">
        <v>4</v>
      </c>
      <c r="C9" s="4" t="s">
        <v>73</v>
      </c>
      <c r="D9" s="10" t="s">
        <v>67</v>
      </c>
      <c r="E9" s="4" t="s">
        <v>39</v>
      </c>
      <c r="F9" s="4" t="s">
        <v>7</v>
      </c>
      <c r="G9" s="4">
        <v>3</v>
      </c>
      <c r="H9" s="4">
        <v>70</v>
      </c>
      <c r="I9" s="6">
        <f>VLOOKUP(E9,[1]SACHIDANANDA!$C$4:$D$156,2,FALSE)</f>
        <v>3</v>
      </c>
      <c r="J9" s="6">
        <f t="shared" si="0"/>
        <v>6</v>
      </c>
      <c r="K9" s="6">
        <f t="shared" si="1"/>
        <v>45</v>
      </c>
      <c r="L9" s="6">
        <v>30</v>
      </c>
      <c r="M9" s="6">
        <f t="shared" si="2"/>
        <v>291</v>
      </c>
    </row>
    <row r="10" spans="1:13">
      <c r="A10" s="4">
        <v>7</v>
      </c>
      <c r="B10" s="4" t="s">
        <v>4</v>
      </c>
      <c r="C10" s="4" t="s">
        <v>74</v>
      </c>
      <c r="D10" s="10" t="s">
        <v>67</v>
      </c>
      <c r="E10" s="4" t="s">
        <v>44</v>
      </c>
      <c r="F10" s="4" t="s">
        <v>18</v>
      </c>
      <c r="G10" s="4">
        <v>21</v>
      </c>
      <c r="H10" s="4">
        <v>450</v>
      </c>
      <c r="I10" s="6">
        <f>VLOOKUP(E10,[1]SACHIDANANDA!$C$4:$D$156,2,FALSE)</f>
        <v>3</v>
      </c>
      <c r="J10" s="6">
        <f t="shared" si="0"/>
        <v>42</v>
      </c>
      <c r="K10" s="6">
        <f t="shared" si="1"/>
        <v>315</v>
      </c>
      <c r="L10" s="6">
        <v>30</v>
      </c>
      <c r="M10" s="6">
        <f t="shared" si="2"/>
        <v>1737</v>
      </c>
    </row>
    <row r="11" spans="1:13">
      <c r="A11" s="4">
        <v>8</v>
      </c>
      <c r="B11" s="4" t="s">
        <v>32</v>
      </c>
      <c r="C11" s="4" t="s">
        <v>75</v>
      </c>
      <c r="D11" s="10" t="s">
        <v>67</v>
      </c>
      <c r="E11" s="4" t="s">
        <v>54</v>
      </c>
      <c r="F11" s="4" t="s">
        <v>33</v>
      </c>
      <c r="G11" s="4">
        <v>13</v>
      </c>
      <c r="H11" s="4">
        <v>220</v>
      </c>
      <c r="I11" s="6">
        <f>VLOOKUP(E11,[1]SACHIDANANDA!$C$4:$D$156,2,FALSE)</f>
        <v>3</v>
      </c>
      <c r="J11" s="6">
        <f t="shared" si="0"/>
        <v>26</v>
      </c>
      <c r="K11" s="6">
        <f t="shared" si="1"/>
        <v>195</v>
      </c>
      <c r="L11" s="6">
        <v>30</v>
      </c>
      <c r="M11" s="6">
        <f t="shared" si="2"/>
        <v>911</v>
      </c>
    </row>
    <row r="12" spans="1:13">
      <c r="A12" s="4">
        <v>9</v>
      </c>
      <c r="B12" s="4" t="s">
        <v>2</v>
      </c>
      <c r="C12" s="4" t="s">
        <v>76</v>
      </c>
      <c r="D12" s="10" t="s">
        <v>67</v>
      </c>
      <c r="E12" s="4" t="s">
        <v>36</v>
      </c>
      <c r="F12" s="4" t="s">
        <v>3</v>
      </c>
      <c r="G12" s="4">
        <v>16</v>
      </c>
      <c r="H12" s="4">
        <v>375</v>
      </c>
      <c r="I12" s="6">
        <f>VLOOKUP(E12,[1]SACHIDANANDA!$C$4:$D$156,2,FALSE)</f>
        <v>3</v>
      </c>
      <c r="J12" s="6">
        <f t="shared" si="0"/>
        <v>32</v>
      </c>
      <c r="K12" s="6">
        <f t="shared" si="1"/>
        <v>240</v>
      </c>
      <c r="L12" s="6">
        <v>30</v>
      </c>
      <c r="M12" s="6">
        <f t="shared" si="2"/>
        <v>1427</v>
      </c>
    </row>
    <row r="13" spans="1:13">
      <c r="A13" s="4">
        <v>10</v>
      </c>
      <c r="B13" s="4" t="s">
        <v>2</v>
      </c>
      <c r="C13" s="4" t="s">
        <v>77</v>
      </c>
      <c r="D13" s="10" t="s">
        <v>67</v>
      </c>
      <c r="E13" s="4" t="s">
        <v>48</v>
      </c>
      <c r="F13" s="4" t="s">
        <v>23</v>
      </c>
      <c r="G13" s="4">
        <v>11</v>
      </c>
      <c r="H13" s="4">
        <v>275</v>
      </c>
      <c r="I13" s="6">
        <f>VLOOKUP(E13,[1]SACHIDANANDA!$C$4:$D$156,2,FALSE)</f>
        <v>3</v>
      </c>
      <c r="J13" s="6">
        <f t="shared" si="0"/>
        <v>22</v>
      </c>
      <c r="K13" s="6">
        <f t="shared" si="1"/>
        <v>165</v>
      </c>
      <c r="L13" s="6">
        <v>30</v>
      </c>
      <c r="M13" s="6">
        <f t="shared" si="2"/>
        <v>1042</v>
      </c>
    </row>
    <row r="14" spans="1:13">
      <c r="A14" s="4">
        <v>11</v>
      </c>
      <c r="B14" s="4" t="s">
        <v>2</v>
      </c>
      <c r="C14" s="4" t="s">
        <v>78</v>
      </c>
      <c r="D14" s="10" t="s">
        <v>67</v>
      </c>
      <c r="E14" s="4" t="s">
        <v>51</v>
      </c>
      <c r="F14" s="4" t="s">
        <v>29</v>
      </c>
      <c r="G14" s="4">
        <v>6</v>
      </c>
      <c r="H14" s="4">
        <v>130</v>
      </c>
      <c r="I14" s="6">
        <f>VLOOKUP(E14,[1]SACHIDANANDA!$C$4:$D$156,2,FALSE)</f>
        <v>3</v>
      </c>
      <c r="J14" s="6">
        <f t="shared" si="0"/>
        <v>12</v>
      </c>
      <c r="K14" s="6">
        <f t="shared" si="1"/>
        <v>90</v>
      </c>
      <c r="L14" s="6">
        <v>30</v>
      </c>
      <c r="M14" s="6">
        <f t="shared" si="2"/>
        <v>522</v>
      </c>
    </row>
    <row r="15" spans="1:13">
      <c r="A15" s="4">
        <v>12</v>
      </c>
      <c r="B15" s="4" t="s">
        <v>27</v>
      </c>
      <c r="C15" s="4" t="s">
        <v>79</v>
      </c>
      <c r="D15" s="10" t="s">
        <v>67</v>
      </c>
      <c r="E15" s="4" t="s">
        <v>50</v>
      </c>
      <c r="F15" s="4" t="s">
        <v>28</v>
      </c>
      <c r="G15" s="4">
        <v>13</v>
      </c>
      <c r="H15" s="4">
        <v>310</v>
      </c>
      <c r="I15" s="6">
        <f>VLOOKUP(E15,[1]SACHIDANANDA!$C$4:$D$156,2,FALSE)</f>
        <v>3</v>
      </c>
      <c r="J15" s="6">
        <f t="shared" si="0"/>
        <v>26</v>
      </c>
      <c r="K15" s="6">
        <f t="shared" si="1"/>
        <v>195</v>
      </c>
      <c r="L15" s="6">
        <v>30</v>
      </c>
      <c r="M15" s="6">
        <f t="shared" si="2"/>
        <v>1181</v>
      </c>
    </row>
    <row r="16" spans="1:13">
      <c r="A16" s="4">
        <v>13</v>
      </c>
      <c r="B16" s="4" t="s">
        <v>27</v>
      </c>
      <c r="C16" s="4" t="s">
        <v>80</v>
      </c>
      <c r="D16" s="10" t="s">
        <v>67</v>
      </c>
      <c r="E16" s="4" t="s">
        <v>52</v>
      </c>
      <c r="F16" s="4" t="s">
        <v>30</v>
      </c>
      <c r="G16" s="4">
        <v>11</v>
      </c>
      <c r="H16" s="4">
        <v>260</v>
      </c>
      <c r="I16" s="6">
        <f>VLOOKUP(E16,[1]SACHIDANANDA!$C$4:$D$156,2,FALSE)</f>
        <v>3</v>
      </c>
      <c r="J16" s="6">
        <f t="shared" si="0"/>
        <v>22</v>
      </c>
      <c r="K16" s="6">
        <f t="shared" si="1"/>
        <v>165</v>
      </c>
      <c r="L16" s="6">
        <v>30</v>
      </c>
      <c r="M16" s="6">
        <f t="shared" si="2"/>
        <v>997</v>
      </c>
    </row>
    <row r="17" spans="1:13">
      <c r="A17" s="4">
        <v>14</v>
      </c>
      <c r="B17" s="4" t="s">
        <v>24</v>
      </c>
      <c r="C17" s="4" t="s">
        <v>81</v>
      </c>
      <c r="D17" s="10" t="s">
        <v>67</v>
      </c>
      <c r="E17" s="4" t="s">
        <v>36</v>
      </c>
      <c r="F17" s="4" t="s">
        <v>25</v>
      </c>
      <c r="G17" s="4">
        <v>3</v>
      </c>
      <c r="H17" s="4">
        <v>60</v>
      </c>
      <c r="I17" s="6">
        <f>VLOOKUP(E17,[1]SACHIDANANDA!$C$4:$D$156,2,FALSE)</f>
        <v>3</v>
      </c>
      <c r="J17" s="6">
        <f t="shared" si="0"/>
        <v>6</v>
      </c>
      <c r="K17" s="6">
        <f t="shared" si="1"/>
        <v>45</v>
      </c>
      <c r="L17" s="6">
        <v>30</v>
      </c>
      <c r="M17" s="6">
        <f t="shared" si="2"/>
        <v>261</v>
      </c>
    </row>
    <row r="18" spans="1:13">
      <c r="A18" s="4">
        <v>15</v>
      </c>
      <c r="B18" s="4" t="s">
        <v>24</v>
      </c>
      <c r="C18" s="4" t="s">
        <v>82</v>
      </c>
      <c r="D18" s="10" t="s">
        <v>67</v>
      </c>
      <c r="E18" s="4" t="s">
        <v>49</v>
      </c>
      <c r="F18" s="4" t="s">
        <v>26</v>
      </c>
      <c r="G18" s="4">
        <v>11</v>
      </c>
      <c r="H18" s="4">
        <v>275</v>
      </c>
      <c r="I18" s="6">
        <f>VLOOKUP(E18,[1]SACHIDANANDA!$C$4:$D$156,2,FALSE)</f>
        <v>3</v>
      </c>
      <c r="J18" s="6">
        <f t="shared" si="0"/>
        <v>22</v>
      </c>
      <c r="K18" s="6">
        <f t="shared" si="1"/>
        <v>165</v>
      </c>
      <c r="L18" s="6">
        <v>30</v>
      </c>
      <c r="M18" s="6">
        <f t="shared" si="2"/>
        <v>1042</v>
      </c>
    </row>
    <row r="19" spans="1:13">
      <c r="A19" s="4">
        <v>16</v>
      </c>
      <c r="B19" s="4" t="s">
        <v>16</v>
      </c>
      <c r="C19" s="4" t="s">
        <v>83</v>
      </c>
      <c r="D19" s="10" t="s">
        <v>67</v>
      </c>
      <c r="E19" s="4" t="s">
        <v>43</v>
      </c>
      <c r="F19" s="4" t="s">
        <v>17</v>
      </c>
      <c r="G19" s="4">
        <v>13</v>
      </c>
      <c r="H19" s="4">
        <v>280</v>
      </c>
      <c r="I19" s="6">
        <v>3</v>
      </c>
      <c r="J19" s="6">
        <f t="shared" si="0"/>
        <v>26</v>
      </c>
      <c r="K19" s="6">
        <f t="shared" si="1"/>
        <v>195</v>
      </c>
      <c r="L19" s="6">
        <v>30</v>
      </c>
      <c r="M19" s="6">
        <f t="shared" si="2"/>
        <v>1091</v>
      </c>
    </row>
    <row r="20" spans="1:13">
      <c r="A20" s="4">
        <v>17</v>
      </c>
      <c r="B20" s="4" t="s">
        <v>16</v>
      </c>
      <c r="C20" s="4" t="s">
        <v>84</v>
      </c>
      <c r="D20" s="10" t="s">
        <v>67</v>
      </c>
      <c r="E20" s="4" t="s">
        <v>47</v>
      </c>
      <c r="F20" s="4" t="s">
        <v>22</v>
      </c>
      <c r="G20" s="4">
        <v>25</v>
      </c>
      <c r="H20" s="4">
        <v>370</v>
      </c>
      <c r="I20" s="6">
        <f>VLOOKUP(E20,[1]SACHIDANANDA!$C$4:$D$156,2,FALSE)</f>
        <v>3</v>
      </c>
      <c r="J20" s="6">
        <f t="shared" si="0"/>
        <v>50</v>
      </c>
      <c r="K20" s="6">
        <f t="shared" si="1"/>
        <v>375</v>
      </c>
      <c r="L20" s="6">
        <v>30</v>
      </c>
      <c r="M20" s="6">
        <f t="shared" si="2"/>
        <v>1565</v>
      </c>
    </row>
    <row r="21" spans="1:13">
      <c r="A21" s="4">
        <v>18</v>
      </c>
      <c r="B21" s="4" t="s">
        <v>20</v>
      </c>
      <c r="C21" s="4" t="s">
        <v>85</v>
      </c>
      <c r="D21" s="10" t="s">
        <v>67</v>
      </c>
      <c r="E21" s="4" t="s">
        <v>46</v>
      </c>
      <c r="F21" s="4" t="s">
        <v>21</v>
      </c>
      <c r="G21" s="4">
        <v>16</v>
      </c>
      <c r="H21" s="4">
        <v>375</v>
      </c>
      <c r="I21" s="6">
        <f>VLOOKUP(E21,[1]SACHIDANANDA!$C$4:$D$156,2,FALSE)</f>
        <v>3</v>
      </c>
      <c r="J21" s="6">
        <f t="shared" si="0"/>
        <v>32</v>
      </c>
      <c r="K21" s="6">
        <f t="shared" si="1"/>
        <v>240</v>
      </c>
      <c r="L21" s="6">
        <v>30</v>
      </c>
      <c r="M21" s="6">
        <f t="shared" si="2"/>
        <v>1427</v>
      </c>
    </row>
    <row r="22" spans="1:13">
      <c r="A22" s="4">
        <v>19</v>
      </c>
      <c r="B22" s="4" t="s">
        <v>14</v>
      </c>
      <c r="C22" s="4" t="s">
        <v>86</v>
      </c>
      <c r="D22" s="10" t="s">
        <v>67</v>
      </c>
      <c r="E22" s="10" t="s">
        <v>89</v>
      </c>
      <c r="F22" s="4" t="s">
        <v>15</v>
      </c>
      <c r="G22" s="4">
        <v>11</v>
      </c>
      <c r="H22" s="4">
        <v>200</v>
      </c>
      <c r="I22" s="6">
        <v>3</v>
      </c>
      <c r="J22" s="6">
        <f t="shared" si="0"/>
        <v>22</v>
      </c>
      <c r="K22" s="6">
        <f t="shared" si="1"/>
        <v>165</v>
      </c>
      <c r="L22" s="6">
        <v>30</v>
      </c>
      <c r="M22" s="6">
        <f t="shared" si="2"/>
        <v>817</v>
      </c>
    </row>
    <row r="23" spans="1:13">
      <c r="A23" s="4">
        <v>20</v>
      </c>
      <c r="B23" s="4" t="s">
        <v>14</v>
      </c>
      <c r="C23" s="4" t="s">
        <v>87</v>
      </c>
      <c r="D23" s="10" t="s">
        <v>67</v>
      </c>
      <c r="E23" s="4" t="s">
        <v>45</v>
      </c>
      <c r="F23" s="4" t="s">
        <v>19</v>
      </c>
      <c r="G23" s="4">
        <v>25</v>
      </c>
      <c r="H23" s="4">
        <v>430</v>
      </c>
      <c r="I23" s="6">
        <f>VLOOKUP(E23,[1]SACHIDANANDA!$C$4:$D$156,2,FALSE)</f>
        <v>3</v>
      </c>
      <c r="J23" s="6">
        <f t="shared" si="0"/>
        <v>50</v>
      </c>
      <c r="K23" s="6">
        <f t="shared" si="1"/>
        <v>375</v>
      </c>
      <c r="L23" s="6">
        <v>30</v>
      </c>
      <c r="M23" s="6">
        <f t="shared" si="2"/>
        <v>1745</v>
      </c>
    </row>
    <row r="24" spans="1:13">
      <c r="A24" s="4">
        <v>21</v>
      </c>
      <c r="B24" s="4" t="s">
        <v>14</v>
      </c>
      <c r="C24" s="4" t="s">
        <v>88</v>
      </c>
      <c r="D24" s="10" t="s">
        <v>67</v>
      </c>
      <c r="E24" s="4" t="s">
        <v>53</v>
      </c>
      <c r="F24" s="4" t="s">
        <v>31</v>
      </c>
      <c r="G24" s="4">
        <v>7</v>
      </c>
      <c r="H24" s="4">
        <v>160</v>
      </c>
      <c r="I24" s="6">
        <f>VLOOKUP(E24,[1]SACHIDANANDA!$C$4:$D$156,2,FALSE)</f>
        <v>3</v>
      </c>
      <c r="J24" s="6">
        <f t="shared" si="0"/>
        <v>14</v>
      </c>
      <c r="K24" s="6">
        <f t="shared" si="1"/>
        <v>105</v>
      </c>
      <c r="L24" s="6">
        <v>30</v>
      </c>
      <c r="M24" s="6">
        <f t="shared" si="2"/>
        <v>629</v>
      </c>
    </row>
    <row r="25" spans="1:13" s="3" customFormat="1">
      <c r="A25" s="15" t="s">
        <v>91</v>
      </c>
      <c r="B25" s="16"/>
      <c r="C25" s="16"/>
      <c r="D25" s="16"/>
      <c r="E25" s="16"/>
      <c r="F25" s="16"/>
      <c r="G25" s="16"/>
      <c r="H25" s="16"/>
      <c r="I25" s="17"/>
      <c r="J25" s="17"/>
      <c r="K25" s="17"/>
      <c r="L25" s="18"/>
      <c r="M25" s="7">
        <f>SUM(M4:M24)</f>
        <v>21228</v>
      </c>
    </row>
    <row r="26" spans="1:13" s="3" customFormat="1" ht="30" customHeight="1">
      <c r="A26" s="8" t="s">
        <v>34</v>
      </c>
      <c r="B26" s="8"/>
      <c r="C26" s="8"/>
      <c r="D26" s="8"/>
      <c r="E26" s="8"/>
      <c r="F26" s="8"/>
      <c r="G26" s="8"/>
      <c r="H26" s="8"/>
      <c r="I26" s="9"/>
      <c r="J26" s="9"/>
      <c r="K26" s="9"/>
      <c r="L26" s="9"/>
      <c r="M26" s="9"/>
    </row>
    <row r="27" spans="1:13" s="3" customFormat="1" ht="30" customHeight="1">
      <c r="A27" s="8" t="s">
        <v>35</v>
      </c>
      <c r="B27" s="8"/>
      <c r="C27" s="8"/>
      <c r="D27" s="8"/>
      <c r="E27" s="8"/>
      <c r="F27" s="8"/>
      <c r="G27" s="8"/>
      <c r="H27" s="8"/>
      <c r="I27" s="9"/>
      <c r="J27" s="9"/>
      <c r="K27" s="9"/>
      <c r="L27" s="9"/>
      <c r="M27" s="9"/>
    </row>
  </sheetData>
  <sortState ref="B4:M24">
    <sortCondition ref="B3"/>
  </sortState>
  <mergeCells count="7">
    <mergeCell ref="A25:L25"/>
    <mergeCell ref="A26:M26"/>
    <mergeCell ref="A27:M27"/>
    <mergeCell ref="A1:I1"/>
    <mergeCell ref="A2:I2"/>
    <mergeCell ref="J1:M1"/>
    <mergeCell ref="J2:M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2024-05-14T10:38:30Z</dcterms:created>
  <dcterms:modified xsi:type="dcterms:W3CDTF">2024-05-14T10:38:31Z</dcterms:modified>
</cp:coreProperties>
</file>