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Invoice!$A$3:$N$41</definedName>
  </definedNames>
  <calcPr calcId="124519"/>
</workbook>
</file>

<file path=xl/calcChain.xml><?xml version="1.0" encoding="utf-8"?>
<calcChain xmlns="http://schemas.openxmlformats.org/spreadsheetml/2006/main">
  <c r="H42" i="1"/>
  <c r="J29" l="1"/>
  <c r="J28"/>
  <c r="J26"/>
  <c r="J16"/>
  <c r="J15"/>
  <c r="J6"/>
  <c r="J5"/>
  <c r="J7"/>
  <c r="J37"/>
  <c r="J35"/>
  <c r="J34"/>
  <c r="J36"/>
  <c r="J31"/>
  <c r="L31" s="1"/>
  <c r="J33"/>
  <c r="J32"/>
  <c r="J30"/>
  <c r="J27"/>
  <c r="J25"/>
  <c r="J24"/>
  <c r="J22"/>
  <c r="J20"/>
  <c r="J21"/>
  <c r="J23"/>
  <c r="J19"/>
  <c r="J18"/>
  <c r="J17"/>
  <c r="J14"/>
  <c r="J13"/>
  <c r="J8"/>
  <c r="J10"/>
  <c r="J9"/>
  <c r="J11"/>
  <c r="J12"/>
  <c r="J4"/>
  <c r="I29"/>
  <c r="I28"/>
  <c r="L28" s="1"/>
  <c r="I26"/>
  <c r="L26" s="1"/>
  <c r="I16"/>
  <c r="L16" s="1"/>
  <c r="I15"/>
  <c r="I6"/>
  <c r="L6" s="1"/>
  <c r="I5"/>
  <c r="L5" s="1"/>
  <c r="I7"/>
  <c r="L7" s="1"/>
  <c r="I37"/>
  <c r="L37" s="1"/>
  <c r="I35"/>
  <c r="L35" s="1"/>
  <c r="I34"/>
  <c r="L34" s="1"/>
  <c r="I36"/>
  <c r="L36" s="1"/>
  <c r="I33"/>
  <c r="L33" s="1"/>
  <c r="I32"/>
  <c r="L32" s="1"/>
  <c r="I30"/>
  <c r="L30" s="1"/>
  <c r="I27"/>
  <c r="I25"/>
  <c r="L25" s="1"/>
  <c r="I24"/>
  <c r="L24" s="1"/>
  <c r="I22"/>
  <c r="L22" s="1"/>
  <c r="I20"/>
  <c r="I21"/>
  <c r="L21" s="1"/>
  <c r="I23"/>
  <c r="L23" s="1"/>
  <c r="I19"/>
  <c r="L19" s="1"/>
  <c r="I18"/>
  <c r="I17"/>
  <c r="L17" s="1"/>
  <c r="I14"/>
  <c r="L14" s="1"/>
  <c r="I13"/>
  <c r="L13" s="1"/>
  <c r="I8"/>
  <c r="I10"/>
  <c r="L10" s="1"/>
  <c r="I9"/>
  <c r="L9" s="1"/>
  <c r="I11"/>
  <c r="L11" s="1"/>
  <c r="I12"/>
  <c r="L12" s="1"/>
  <c r="I4"/>
  <c r="L4" s="1"/>
  <c r="L18" l="1"/>
  <c r="L27"/>
  <c r="L8"/>
  <c r="L20"/>
  <c r="L15"/>
  <c r="L38" s="1"/>
  <c r="L29"/>
</calcChain>
</file>

<file path=xl/sharedStrings.xml><?xml version="1.0" encoding="utf-8"?>
<sst xmlns="http://schemas.openxmlformats.org/spreadsheetml/2006/main" count="224" uniqueCount="123">
  <si>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</si>
  <si>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</si>
  <si>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</si>
  <si>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</si>
  <si>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</si>
  <si>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</si>
  <si>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01/10/2024</t>
  </si>
  <si>
    <t>2822</t>
  </si>
  <si>
    <t>03/10/2024</t>
  </si>
  <si>
    <t>2830</t>
  </si>
  <si>
    <t>BATTERY</t>
  </si>
  <si>
    <t>2852</t>
  </si>
  <si>
    <t>2857</t>
  </si>
  <si>
    <t>04/10/2024</t>
  </si>
  <si>
    <t>2875</t>
  </si>
  <si>
    <t>2874</t>
  </si>
  <si>
    <t>2853</t>
  </si>
  <si>
    <t>2866</t>
  </si>
  <si>
    <t>2864</t>
  </si>
  <si>
    <t>2879</t>
  </si>
  <si>
    <t>05/10/2024</t>
  </si>
  <si>
    <t>2902</t>
  </si>
  <si>
    <t>06/10/2024</t>
  </si>
  <si>
    <t>2915</t>
  </si>
  <si>
    <t>07/10/2024</t>
  </si>
  <si>
    <t>2909</t>
  </si>
  <si>
    <t>2919</t>
  </si>
  <si>
    <t>08/10/2024</t>
  </si>
  <si>
    <t>2938</t>
  </si>
  <si>
    <t>09/10/2024</t>
  </si>
  <si>
    <t>2979</t>
  </si>
  <si>
    <t>15/10/2024</t>
  </si>
  <si>
    <t>3036</t>
  </si>
  <si>
    <t>3038</t>
  </si>
  <si>
    <t>3041</t>
  </si>
  <si>
    <t>3030</t>
  </si>
  <si>
    <t>17/10/2024</t>
  </si>
  <si>
    <t>3058</t>
  </si>
  <si>
    <t>3063</t>
  </si>
  <si>
    <t>3004</t>
  </si>
  <si>
    <t>18/10/2024</t>
  </si>
  <si>
    <t>3091</t>
  </si>
  <si>
    <t>3079</t>
  </si>
  <si>
    <t>21/10/2024</t>
  </si>
  <si>
    <t>3139</t>
  </si>
  <si>
    <t>25/10/2024</t>
  </si>
  <si>
    <t>3176</t>
  </si>
  <si>
    <t>26/10/2024</t>
  </si>
  <si>
    <t>3209</t>
  </si>
  <si>
    <t>3216</t>
  </si>
  <si>
    <t>3204</t>
  </si>
  <si>
    <t>28/10/2024</t>
  </si>
  <si>
    <t>3233</t>
  </si>
  <si>
    <t>3223</t>
  </si>
  <si>
    <t>3219</t>
  </si>
  <si>
    <t>30/10/2024</t>
  </si>
  <si>
    <t>3259</t>
  </si>
  <si>
    <t>GST to be paid by Consignor under Reverse Charge Mechanism (RCM) as per GST</t>
  </si>
  <si>
    <t>Thanking you for your business.
PRAGATI LOGISTICS</t>
  </si>
  <si>
    <t>DO/13379</t>
  </si>
  <si>
    <t>DO/13482</t>
  </si>
  <si>
    <t>DO/13475</t>
  </si>
  <si>
    <t>DO/13476</t>
  </si>
  <si>
    <t>DO/13678</t>
  </si>
  <si>
    <t>DO/13677</t>
  </si>
  <si>
    <t>DO/13667</t>
  </si>
  <si>
    <t>DO/13668</t>
  </si>
  <si>
    <t>DO/13630</t>
  </si>
  <si>
    <t>DO/13679</t>
  </si>
  <si>
    <t>DO/13802</t>
  </si>
  <si>
    <t>DO/13810</t>
  </si>
  <si>
    <t>DO/13826</t>
  </si>
  <si>
    <t>DO/13832</t>
  </si>
  <si>
    <t>DO/13895</t>
  </si>
  <si>
    <t>DO/13984</t>
  </si>
  <si>
    <t>DO/14180</t>
  </si>
  <si>
    <t>DO/14178</t>
  </si>
  <si>
    <t>DO/14177</t>
  </si>
  <si>
    <t>DO/14179</t>
  </si>
  <si>
    <t>DO/14266</t>
  </si>
  <si>
    <t>DO/14267</t>
  </si>
  <si>
    <t>DO/14269</t>
  </si>
  <si>
    <t>DO/14414</t>
  </si>
  <si>
    <t>DO/14364</t>
  </si>
  <si>
    <t>DO/14541</t>
  </si>
  <si>
    <t>DO/14664</t>
  </si>
  <si>
    <t>DO/14750</t>
  </si>
  <si>
    <t>DO/14752</t>
  </si>
  <si>
    <t>DO/14704</t>
  </si>
  <si>
    <t>DO/14837</t>
  </si>
  <si>
    <t>DO/14787</t>
  </si>
  <si>
    <t>DO/14836</t>
  </si>
  <si>
    <t>DO/14976</t>
  </si>
  <si>
    <t>BHUBANESWAR</t>
  </si>
  <si>
    <t>CHHATIA</t>
  </si>
  <si>
    <t>BALIA STORE</t>
  </si>
  <si>
    <t>KUNDAI HATA</t>
  </si>
  <si>
    <t>PIPILI</t>
  </si>
  <si>
    <t>PURI</t>
  </si>
  <si>
    <t>JAGATSINGHPUR</t>
  </si>
  <si>
    <t>BALIKUDA</t>
  </si>
  <si>
    <t>NIMAPARA</t>
  </si>
  <si>
    <t>KAKATPUR</t>
  </si>
  <si>
    <t>NIALI</t>
  </si>
  <si>
    <t>JAJPUR TOWN</t>
  </si>
  <si>
    <t>DHENKANAL</t>
  </si>
  <si>
    <t>NAKHARA</t>
  </si>
  <si>
    <t>KANAS</t>
  </si>
  <si>
    <t>tangi khurdha</t>
  </si>
  <si>
    <t>CTC</t>
  </si>
  <si>
    <t>SL.</t>
  </si>
  <si>
    <t>LR NO</t>
  </si>
  <si>
    <t>INV NO</t>
  </si>
  <si>
    <t>FROM</t>
  </si>
  <si>
    <t>TO</t>
  </si>
  <si>
    <t>DD CH.</t>
  </si>
  <si>
    <t>LR CH.</t>
  </si>
  <si>
    <t xml:space="preserve">TO, 
ORISSA SALES NETWORK I PRIVATE LIMITED
Address: HOLDING NO.204, WARD NO.20  FRIENDS COLONY CANAL ROAD 753001 CUTTACK,9437013276
GST No:21AAACO8835E1ZP
</t>
  </si>
  <si>
    <t>ELECT. GOODS</t>
  </si>
  <si>
    <t xml:space="preserve"> </t>
  </si>
  <si>
    <t>Declaration � Kindly verify and confirm before 20/11/2024</t>
  </si>
  <si>
    <t>(RUPEES TEN  THOUSAND SEVEN HUNDRED TWENTY SIX ONLY)</t>
  </si>
  <si>
    <t>Bill Date:31/10/2024
Bill NO : 25355
TotalAmount: 10726.00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</si>
</sst>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7</xdr:col>
      <xdr:colOff>247650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3825"/>
          <a:ext cx="47244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16" workbookViewId="0">
      <selection activeCell="O42" sqref="N42:O42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0" style="1" customWidth="1"/>
    <col min="4" max="4" width="8.140625" style="1" customWidth="1"/>
    <col min="5" max="5" width="6.42578125" style="1" bestFit="1" customWidth="1"/>
    <col min="6" max="6" width="16.28515625" style="1" customWidth="1"/>
    <col min="7" max="7" width="13.5703125" style="1" bestFit="1" customWidth="1"/>
    <col min="8" max="8" width="5.42578125" style="1" bestFit="1" customWidth="1"/>
    <col min="9" max="9" width="7.28515625" style="1" customWidth="1"/>
    <col min="10" max="11" width="7.5703125" style="1" customWidth="1"/>
    <col min="12" max="12" width="9.42578125" style="1" bestFit="1" customWidth="1"/>
    <col min="13" max="16384" width="9.140625" style="1"/>
  </cols>
  <sheetData>
    <row r="1" spans="1:14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</row>
    <row r="2" spans="1:14" ht="82.5" customHeight="1">
      <c r="A2" s="20" t="s">
        <v>117</v>
      </c>
      <c r="B2" s="21"/>
      <c r="C2" s="21"/>
      <c r="D2" s="21"/>
      <c r="E2" s="21"/>
      <c r="F2" s="21"/>
      <c r="G2" s="21"/>
      <c r="H2" s="22"/>
      <c r="I2" s="26" t="s">
        <v>122</v>
      </c>
      <c r="J2" s="26"/>
      <c r="K2" s="26"/>
      <c r="L2" s="26"/>
    </row>
    <row r="3" spans="1:14" s="6" customFormat="1" ht="15" customHeight="1">
      <c r="A3" s="5" t="s">
        <v>110</v>
      </c>
      <c r="B3" s="5" t="s">
        <v>1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2</v>
      </c>
      <c r="H3" s="5" t="s">
        <v>3</v>
      </c>
      <c r="I3" s="5" t="s">
        <v>4</v>
      </c>
      <c r="J3" s="5" t="s">
        <v>115</v>
      </c>
      <c r="K3" s="5" t="s">
        <v>116</v>
      </c>
      <c r="L3" s="5" t="s">
        <v>5</v>
      </c>
    </row>
    <row r="4" spans="1:14">
      <c r="A4" s="9">
        <v>1</v>
      </c>
      <c r="B4" s="2" t="s">
        <v>6</v>
      </c>
      <c r="C4" s="2" t="s">
        <v>59</v>
      </c>
      <c r="D4" s="2" t="s">
        <v>7</v>
      </c>
      <c r="E4" s="4" t="s">
        <v>109</v>
      </c>
      <c r="F4" s="2" t="s">
        <v>93</v>
      </c>
      <c r="G4" s="4" t="s">
        <v>118</v>
      </c>
      <c r="H4" s="2">
        <v>2</v>
      </c>
      <c r="I4" s="3">
        <f>VLOOKUP(F4,'[1]ORISSA SALES NETWORK'!$C$4:$D$203,2,FALSE)</f>
        <v>47</v>
      </c>
      <c r="J4" s="3">
        <f>H4*6</f>
        <v>12</v>
      </c>
      <c r="K4" s="3">
        <v>20</v>
      </c>
      <c r="L4" s="3">
        <f t="shared" ref="L4:L18" si="0">H4*I4+J4+K4</f>
        <v>126</v>
      </c>
    </row>
    <row r="5" spans="1:14">
      <c r="A5" s="9">
        <v>2</v>
      </c>
      <c r="B5" s="2" t="s">
        <v>8</v>
      </c>
      <c r="C5" s="2" t="s">
        <v>61</v>
      </c>
      <c r="D5" s="2" t="s">
        <v>11</v>
      </c>
      <c r="E5" s="4" t="s">
        <v>109</v>
      </c>
      <c r="F5" s="2" t="s">
        <v>94</v>
      </c>
      <c r="G5" s="2" t="s">
        <v>10</v>
      </c>
      <c r="H5" s="2">
        <v>3</v>
      </c>
      <c r="I5" s="3">
        <f>VLOOKUP(F5,'[1]ORISSA SALES NETWORK'!$C$4:$E$203,3,FALSE)</f>
        <v>101</v>
      </c>
      <c r="J5" s="3">
        <f>H5*10</f>
        <v>30</v>
      </c>
      <c r="K5" s="3">
        <v>20</v>
      </c>
      <c r="L5" s="3">
        <f t="shared" si="0"/>
        <v>353</v>
      </c>
    </row>
    <row r="6" spans="1:14">
      <c r="A6" s="9">
        <v>3</v>
      </c>
      <c r="B6" s="2" t="s">
        <v>8</v>
      </c>
      <c r="C6" s="2" t="s">
        <v>62</v>
      </c>
      <c r="D6" s="2" t="s">
        <v>12</v>
      </c>
      <c r="E6" s="4" t="s">
        <v>109</v>
      </c>
      <c r="F6" s="2" t="s">
        <v>94</v>
      </c>
      <c r="G6" s="2" t="s">
        <v>10</v>
      </c>
      <c r="H6" s="2">
        <v>2</v>
      </c>
      <c r="I6" s="3">
        <f>VLOOKUP(F6,'[1]ORISSA SALES NETWORK'!$C$4:$E$203,3,FALSE)</f>
        <v>101</v>
      </c>
      <c r="J6" s="3">
        <f>H6*10</f>
        <v>20</v>
      </c>
      <c r="K6" s="3">
        <v>20</v>
      </c>
      <c r="L6" s="3">
        <f t="shared" si="0"/>
        <v>242</v>
      </c>
    </row>
    <row r="7" spans="1:14">
      <c r="A7" s="9">
        <v>4</v>
      </c>
      <c r="B7" s="2" t="s">
        <v>8</v>
      </c>
      <c r="C7" s="2" t="s">
        <v>60</v>
      </c>
      <c r="D7" s="2" t="s">
        <v>9</v>
      </c>
      <c r="E7" s="4" t="s">
        <v>109</v>
      </c>
      <c r="F7" s="2" t="s">
        <v>94</v>
      </c>
      <c r="G7" s="2" t="s">
        <v>10</v>
      </c>
      <c r="H7" s="2">
        <v>3</v>
      </c>
      <c r="I7" s="3">
        <f>VLOOKUP(F7,'[1]ORISSA SALES NETWORK'!$C$4:$E$203,3,FALSE)</f>
        <v>101</v>
      </c>
      <c r="J7" s="3">
        <f>H7*10</f>
        <v>30</v>
      </c>
      <c r="K7" s="3">
        <v>20</v>
      </c>
      <c r="L7" s="3">
        <f t="shared" si="0"/>
        <v>353</v>
      </c>
      <c r="N7" s="8" t="s">
        <v>119</v>
      </c>
    </row>
    <row r="8" spans="1:14">
      <c r="A8" s="9">
        <v>5</v>
      </c>
      <c r="B8" s="2" t="s">
        <v>13</v>
      </c>
      <c r="C8" s="2" t="s">
        <v>67</v>
      </c>
      <c r="D8" s="2" t="s">
        <v>18</v>
      </c>
      <c r="E8" s="4" t="s">
        <v>109</v>
      </c>
      <c r="F8" s="2" t="s">
        <v>97</v>
      </c>
      <c r="G8" s="4" t="s">
        <v>118</v>
      </c>
      <c r="H8" s="2">
        <v>4</v>
      </c>
      <c r="I8" s="3">
        <f>VLOOKUP(F8,'[1]ORISSA SALES NETWORK'!$C$4:$D$203,2,FALSE)</f>
        <v>63.5</v>
      </c>
      <c r="J8" s="3">
        <f t="shared" ref="J8:J14" si="1">H8*6</f>
        <v>24</v>
      </c>
      <c r="K8" s="3">
        <v>20</v>
      </c>
      <c r="L8" s="3">
        <f t="shared" si="0"/>
        <v>298</v>
      </c>
    </row>
    <row r="9" spans="1:14">
      <c r="A9" s="9">
        <v>6</v>
      </c>
      <c r="B9" s="2" t="s">
        <v>13</v>
      </c>
      <c r="C9" s="2" t="s">
        <v>65</v>
      </c>
      <c r="D9" s="2" t="s">
        <v>16</v>
      </c>
      <c r="E9" s="4" t="s">
        <v>109</v>
      </c>
      <c r="F9" s="2" t="s">
        <v>96</v>
      </c>
      <c r="G9" s="4" t="s">
        <v>118</v>
      </c>
      <c r="H9" s="2">
        <v>7</v>
      </c>
      <c r="I9" s="3">
        <f>VLOOKUP(F9,'[1]ORISSA SALES NETWORK'!$C$4:$D$203,2,FALSE)</f>
        <v>79</v>
      </c>
      <c r="J9" s="3">
        <f t="shared" si="1"/>
        <v>42</v>
      </c>
      <c r="K9" s="3">
        <v>20</v>
      </c>
      <c r="L9" s="3">
        <f t="shared" si="0"/>
        <v>615</v>
      </c>
    </row>
    <row r="10" spans="1:14">
      <c r="A10" s="9">
        <v>7</v>
      </c>
      <c r="B10" s="2" t="s">
        <v>13</v>
      </c>
      <c r="C10" s="2" t="s">
        <v>66</v>
      </c>
      <c r="D10" s="2" t="s">
        <v>17</v>
      </c>
      <c r="E10" s="4" t="s">
        <v>109</v>
      </c>
      <c r="F10" s="2" t="s">
        <v>96</v>
      </c>
      <c r="G10" s="4" t="s">
        <v>118</v>
      </c>
      <c r="H10" s="2">
        <v>8</v>
      </c>
      <c r="I10" s="3">
        <f>VLOOKUP(F10,'[1]ORISSA SALES NETWORK'!$C$4:$D$203,2,FALSE)</f>
        <v>79</v>
      </c>
      <c r="J10" s="3">
        <f t="shared" si="1"/>
        <v>48</v>
      </c>
      <c r="K10" s="3">
        <v>20</v>
      </c>
      <c r="L10" s="3">
        <f t="shared" si="0"/>
        <v>700</v>
      </c>
    </row>
    <row r="11" spans="1:14">
      <c r="A11" s="9">
        <v>8</v>
      </c>
      <c r="B11" s="2" t="s">
        <v>13</v>
      </c>
      <c r="C11" s="2" t="s">
        <v>64</v>
      </c>
      <c r="D11" s="2" t="s">
        <v>15</v>
      </c>
      <c r="E11" s="4" t="s">
        <v>109</v>
      </c>
      <c r="F11" s="2" t="s">
        <v>93</v>
      </c>
      <c r="G11" s="4" t="s">
        <v>118</v>
      </c>
      <c r="H11" s="2">
        <v>2</v>
      </c>
      <c r="I11" s="3">
        <f>VLOOKUP(F11,'[1]ORISSA SALES NETWORK'!$C$4:$D$203,2,FALSE)</f>
        <v>47</v>
      </c>
      <c r="J11" s="3">
        <f t="shared" si="1"/>
        <v>12</v>
      </c>
      <c r="K11" s="3">
        <v>20</v>
      </c>
      <c r="L11" s="3">
        <f t="shared" si="0"/>
        <v>126</v>
      </c>
    </row>
    <row r="12" spans="1:14">
      <c r="A12" s="9">
        <v>9</v>
      </c>
      <c r="B12" s="2" t="s">
        <v>13</v>
      </c>
      <c r="C12" s="2" t="s">
        <v>63</v>
      </c>
      <c r="D12" s="2" t="s">
        <v>14</v>
      </c>
      <c r="E12" s="4" t="s">
        <v>109</v>
      </c>
      <c r="F12" s="2" t="s">
        <v>95</v>
      </c>
      <c r="G12" s="4" t="s">
        <v>118</v>
      </c>
      <c r="H12" s="2">
        <v>2</v>
      </c>
      <c r="I12" s="3">
        <f>VLOOKUP(F12,'[1]ORISSA SALES NETWORK'!$C$4:$D$203,2,FALSE)</f>
        <v>58</v>
      </c>
      <c r="J12" s="3">
        <f t="shared" si="1"/>
        <v>12</v>
      </c>
      <c r="K12" s="3">
        <v>20</v>
      </c>
      <c r="L12" s="3">
        <f t="shared" si="0"/>
        <v>148</v>
      </c>
    </row>
    <row r="13" spans="1:14">
      <c r="A13" s="9">
        <v>10</v>
      </c>
      <c r="B13" s="2" t="s">
        <v>13</v>
      </c>
      <c r="C13" s="2" t="s">
        <v>68</v>
      </c>
      <c r="D13" s="2" t="s">
        <v>19</v>
      </c>
      <c r="E13" s="4" t="s">
        <v>109</v>
      </c>
      <c r="F13" s="2" t="s">
        <v>93</v>
      </c>
      <c r="G13" s="4" t="s">
        <v>118</v>
      </c>
      <c r="H13" s="2">
        <v>2</v>
      </c>
      <c r="I13" s="3">
        <f>VLOOKUP(F13,'[1]ORISSA SALES NETWORK'!$C$4:$D$203,2,FALSE)</f>
        <v>47</v>
      </c>
      <c r="J13" s="3">
        <f t="shared" si="1"/>
        <v>12</v>
      </c>
      <c r="K13" s="3">
        <v>20</v>
      </c>
      <c r="L13" s="3">
        <f t="shared" si="0"/>
        <v>126</v>
      </c>
    </row>
    <row r="14" spans="1:14">
      <c r="A14" s="9">
        <v>11</v>
      </c>
      <c r="B14" s="2" t="s">
        <v>20</v>
      </c>
      <c r="C14" s="2" t="s">
        <v>69</v>
      </c>
      <c r="D14" s="2" t="s">
        <v>21</v>
      </c>
      <c r="E14" s="4" t="s">
        <v>109</v>
      </c>
      <c r="F14" s="2" t="s">
        <v>98</v>
      </c>
      <c r="G14" s="4" t="s">
        <v>118</v>
      </c>
      <c r="H14" s="2">
        <v>10</v>
      </c>
      <c r="I14" s="3">
        <f>VLOOKUP(F14,'[1]ORISSA SALES NETWORK'!$C$4:$D$203,2,FALSE)</f>
        <v>58</v>
      </c>
      <c r="J14" s="3">
        <f t="shared" si="1"/>
        <v>60</v>
      </c>
      <c r="K14" s="3">
        <v>20</v>
      </c>
      <c r="L14" s="3">
        <f t="shared" si="0"/>
        <v>660</v>
      </c>
    </row>
    <row r="15" spans="1:14">
      <c r="A15" s="9">
        <v>12</v>
      </c>
      <c r="B15" s="2" t="s">
        <v>22</v>
      </c>
      <c r="C15" s="2" t="s">
        <v>70</v>
      </c>
      <c r="D15" s="2" t="s">
        <v>23</v>
      </c>
      <c r="E15" s="4" t="s">
        <v>109</v>
      </c>
      <c r="F15" s="2" t="s">
        <v>99</v>
      </c>
      <c r="G15" s="2" t="s">
        <v>10</v>
      </c>
      <c r="H15" s="2">
        <v>13</v>
      </c>
      <c r="I15" s="3">
        <f>VLOOKUP(F15,'[1]ORISSA SALES NETWORK'!$C$4:$E$203,3,FALSE)</f>
        <v>101</v>
      </c>
      <c r="J15" s="3">
        <f>H15*10</f>
        <v>130</v>
      </c>
      <c r="K15" s="3">
        <v>20</v>
      </c>
      <c r="L15" s="3">
        <f t="shared" si="0"/>
        <v>1463</v>
      </c>
    </row>
    <row r="16" spans="1:14">
      <c r="A16" s="9">
        <v>13</v>
      </c>
      <c r="B16" s="2" t="s">
        <v>24</v>
      </c>
      <c r="C16" s="2" t="s">
        <v>71</v>
      </c>
      <c r="D16" s="2" t="s">
        <v>25</v>
      </c>
      <c r="E16" s="4" t="s">
        <v>109</v>
      </c>
      <c r="F16" s="2" t="s">
        <v>100</v>
      </c>
      <c r="G16" s="2" t="s">
        <v>10</v>
      </c>
      <c r="H16" s="2">
        <v>4</v>
      </c>
      <c r="I16" s="3">
        <f>VLOOKUP(F16,'[1]ORISSA SALES NETWORK'!$C$4:$E$203,3,FALSE)</f>
        <v>125</v>
      </c>
      <c r="J16" s="3">
        <f>H16*10</f>
        <v>40</v>
      </c>
      <c r="K16" s="3">
        <v>20</v>
      </c>
      <c r="L16" s="3">
        <f t="shared" si="0"/>
        <v>560</v>
      </c>
    </row>
    <row r="17" spans="1:12">
      <c r="A17" s="9">
        <v>14</v>
      </c>
      <c r="B17" s="2" t="s">
        <v>24</v>
      </c>
      <c r="C17" s="2" t="s">
        <v>72</v>
      </c>
      <c r="D17" s="2" t="s">
        <v>26</v>
      </c>
      <c r="E17" s="4" t="s">
        <v>109</v>
      </c>
      <c r="F17" s="2" t="s">
        <v>93</v>
      </c>
      <c r="G17" s="4" t="s">
        <v>118</v>
      </c>
      <c r="H17" s="2">
        <v>2</v>
      </c>
      <c r="I17" s="3">
        <f>VLOOKUP(F17,'[1]ORISSA SALES NETWORK'!$C$4:$D$203,2,FALSE)</f>
        <v>47</v>
      </c>
      <c r="J17" s="3">
        <f t="shared" ref="J17:J25" si="2">H17*6</f>
        <v>12</v>
      </c>
      <c r="K17" s="3">
        <v>20</v>
      </c>
      <c r="L17" s="3">
        <f t="shared" si="0"/>
        <v>126</v>
      </c>
    </row>
    <row r="18" spans="1:12">
      <c r="A18" s="9">
        <v>15</v>
      </c>
      <c r="B18" s="2" t="s">
        <v>27</v>
      </c>
      <c r="C18" s="2" t="s">
        <v>73</v>
      </c>
      <c r="D18" s="2" t="s">
        <v>28</v>
      </c>
      <c r="E18" s="4" t="s">
        <v>109</v>
      </c>
      <c r="F18" s="2" t="s">
        <v>93</v>
      </c>
      <c r="G18" s="4" t="s">
        <v>118</v>
      </c>
      <c r="H18" s="2">
        <v>2</v>
      </c>
      <c r="I18" s="3">
        <f>VLOOKUP(F18,'[1]ORISSA SALES NETWORK'!$C$4:$D$203,2,FALSE)</f>
        <v>47</v>
      </c>
      <c r="J18" s="3">
        <f t="shared" si="2"/>
        <v>12</v>
      </c>
      <c r="K18" s="3">
        <v>20</v>
      </c>
      <c r="L18" s="3">
        <f t="shared" si="0"/>
        <v>126</v>
      </c>
    </row>
    <row r="19" spans="1:12">
      <c r="A19" s="9">
        <v>16</v>
      </c>
      <c r="B19" s="2" t="s">
        <v>29</v>
      </c>
      <c r="C19" s="2" t="s">
        <v>74</v>
      </c>
      <c r="D19" s="2" t="s">
        <v>30</v>
      </c>
      <c r="E19" s="4" t="s">
        <v>109</v>
      </c>
      <c r="F19" s="2" t="s">
        <v>93</v>
      </c>
      <c r="G19" s="4" t="s">
        <v>118</v>
      </c>
      <c r="H19" s="2">
        <v>1</v>
      </c>
      <c r="I19" s="3">
        <f>VLOOKUP(F19,'[1]ORISSA SALES NETWORK'!$C$4:$D$203,2,FALSE)</f>
        <v>47</v>
      </c>
      <c r="J19" s="3">
        <f t="shared" si="2"/>
        <v>6</v>
      </c>
      <c r="K19" s="3">
        <v>20</v>
      </c>
      <c r="L19" s="3">
        <f>H19*I19+J19+K19+5</f>
        <v>78</v>
      </c>
    </row>
    <row r="20" spans="1:12">
      <c r="A20" s="9">
        <v>17</v>
      </c>
      <c r="B20" s="2" t="s">
        <v>31</v>
      </c>
      <c r="C20" s="2" t="s">
        <v>77</v>
      </c>
      <c r="D20" s="2" t="s">
        <v>34</v>
      </c>
      <c r="E20" s="4" t="s">
        <v>109</v>
      </c>
      <c r="F20" s="2" t="s">
        <v>93</v>
      </c>
      <c r="G20" s="4" t="s">
        <v>118</v>
      </c>
      <c r="H20" s="2">
        <v>3</v>
      </c>
      <c r="I20" s="3">
        <f>VLOOKUP(F20,'[1]ORISSA SALES NETWORK'!$C$4:$D$203,2,FALSE)</f>
        <v>47</v>
      </c>
      <c r="J20" s="3">
        <f t="shared" si="2"/>
        <v>18</v>
      </c>
      <c r="K20" s="3">
        <v>20</v>
      </c>
      <c r="L20" s="3">
        <f>H20*I20+J20+K20</f>
        <v>179</v>
      </c>
    </row>
    <row r="21" spans="1:12">
      <c r="A21" s="9">
        <v>18</v>
      </c>
      <c r="B21" s="2" t="s">
        <v>31</v>
      </c>
      <c r="C21" s="2" t="s">
        <v>76</v>
      </c>
      <c r="D21" s="2" t="s">
        <v>33</v>
      </c>
      <c r="E21" s="4" t="s">
        <v>109</v>
      </c>
      <c r="F21" s="2" t="s">
        <v>102</v>
      </c>
      <c r="G21" s="4" t="s">
        <v>118</v>
      </c>
      <c r="H21" s="2">
        <v>3</v>
      </c>
      <c r="I21" s="3">
        <f>VLOOKUP(F21,'[1]ORISSA SALES NETWORK'!$C$4:$D$203,2,FALSE)</f>
        <v>69</v>
      </c>
      <c r="J21" s="3">
        <f t="shared" si="2"/>
        <v>18</v>
      </c>
      <c r="K21" s="3">
        <v>20</v>
      </c>
      <c r="L21" s="3">
        <f>H21*I21+J21+K21</f>
        <v>245</v>
      </c>
    </row>
    <row r="22" spans="1:12">
      <c r="A22" s="9">
        <v>19</v>
      </c>
      <c r="B22" s="2" t="s">
        <v>31</v>
      </c>
      <c r="C22" s="2" t="s">
        <v>78</v>
      </c>
      <c r="D22" s="2" t="s">
        <v>35</v>
      </c>
      <c r="E22" s="4" t="s">
        <v>109</v>
      </c>
      <c r="F22" s="2" t="s">
        <v>101</v>
      </c>
      <c r="G22" s="4" t="s">
        <v>118</v>
      </c>
      <c r="H22" s="2">
        <v>2</v>
      </c>
      <c r="I22" s="3">
        <f>VLOOKUP(F22,'[1]ORISSA SALES NETWORK'!$C$4:$D$203,2,FALSE)</f>
        <v>58</v>
      </c>
      <c r="J22" s="3">
        <f t="shared" si="2"/>
        <v>12</v>
      </c>
      <c r="K22" s="3">
        <v>20</v>
      </c>
      <c r="L22" s="3">
        <f>H22*I22+J22+K22</f>
        <v>148</v>
      </c>
    </row>
    <row r="23" spans="1:12">
      <c r="A23" s="9">
        <v>20</v>
      </c>
      <c r="B23" s="2" t="s">
        <v>31</v>
      </c>
      <c r="C23" s="2" t="s">
        <v>75</v>
      </c>
      <c r="D23" s="2" t="s">
        <v>32</v>
      </c>
      <c r="E23" s="4" t="s">
        <v>109</v>
      </c>
      <c r="F23" s="2" t="s">
        <v>101</v>
      </c>
      <c r="G23" s="4" t="s">
        <v>118</v>
      </c>
      <c r="H23" s="2">
        <v>1</v>
      </c>
      <c r="I23" s="3">
        <f>VLOOKUP(F23,'[1]ORISSA SALES NETWORK'!$C$4:$D$203,2,FALSE)</f>
        <v>58</v>
      </c>
      <c r="J23" s="3">
        <f t="shared" si="2"/>
        <v>6</v>
      </c>
      <c r="K23" s="3">
        <v>20</v>
      </c>
      <c r="L23" s="3">
        <f>H23*I23+J23+K23+5</f>
        <v>89</v>
      </c>
    </row>
    <row r="24" spans="1:12">
      <c r="A24" s="9">
        <v>21</v>
      </c>
      <c r="B24" s="2" t="s">
        <v>36</v>
      </c>
      <c r="C24" s="2" t="s">
        <v>79</v>
      </c>
      <c r="D24" s="2" t="s">
        <v>37</v>
      </c>
      <c r="E24" s="4" t="s">
        <v>109</v>
      </c>
      <c r="F24" s="2" t="s">
        <v>101</v>
      </c>
      <c r="G24" s="4" t="s">
        <v>118</v>
      </c>
      <c r="H24" s="2">
        <v>3</v>
      </c>
      <c r="I24" s="3">
        <f>VLOOKUP(F24,'[1]ORISSA SALES NETWORK'!$C$4:$D$203,2,FALSE)</f>
        <v>58</v>
      </c>
      <c r="J24" s="3">
        <f t="shared" si="2"/>
        <v>18</v>
      </c>
      <c r="K24" s="3">
        <v>20</v>
      </c>
      <c r="L24" s="3">
        <f>H24*I24+J24+K24</f>
        <v>212</v>
      </c>
    </row>
    <row r="25" spans="1:12">
      <c r="A25" s="9">
        <v>22</v>
      </c>
      <c r="B25" s="2" t="s">
        <v>36</v>
      </c>
      <c r="C25" s="2" t="s">
        <v>80</v>
      </c>
      <c r="D25" s="2" t="s">
        <v>38</v>
      </c>
      <c r="E25" s="4" t="s">
        <v>109</v>
      </c>
      <c r="F25" s="2" t="s">
        <v>98</v>
      </c>
      <c r="G25" s="4" t="s">
        <v>118</v>
      </c>
      <c r="H25" s="2">
        <v>1</v>
      </c>
      <c r="I25" s="3">
        <f>VLOOKUP(F25,'[1]ORISSA SALES NETWORK'!$C$4:$D$203,2,FALSE)</f>
        <v>58</v>
      </c>
      <c r="J25" s="3">
        <f t="shared" si="2"/>
        <v>6</v>
      </c>
      <c r="K25" s="3">
        <v>20</v>
      </c>
      <c r="L25" s="3">
        <f>H25*I25+J25+K25+5</f>
        <v>89</v>
      </c>
    </row>
    <row r="26" spans="1:12">
      <c r="A26" s="9">
        <v>23</v>
      </c>
      <c r="B26" s="2" t="s">
        <v>36</v>
      </c>
      <c r="C26" s="2" t="s">
        <v>81</v>
      </c>
      <c r="D26" s="2" t="s">
        <v>39</v>
      </c>
      <c r="E26" s="4" t="s">
        <v>109</v>
      </c>
      <c r="F26" s="2" t="s">
        <v>102</v>
      </c>
      <c r="G26" s="2" t="s">
        <v>10</v>
      </c>
      <c r="H26" s="2">
        <v>2</v>
      </c>
      <c r="I26" s="3">
        <f>VLOOKUP(F26,'[1]ORISSA SALES NETWORK'!$C$4:$E$203,3,FALSE)</f>
        <v>120</v>
      </c>
      <c r="J26" s="3">
        <f>H26*10</f>
        <v>20</v>
      </c>
      <c r="K26" s="3">
        <v>20</v>
      </c>
      <c r="L26" s="3">
        <f>H26*I26+J26+K26</f>
        <v>280</v>
      </c>
    </row>
    <row r="27" spans="1:12">
      <c r="A27" s="9">
        <v>24</v>
      </c>
      <c r="B27" s="2" t="s">
        <v>40</v>
      </c>
      <c r="C27" s="2" t="s">
        <v>83</v>
      </c>
      <c r="D27" s="2" t="s">
        <v>42</v>
      </c>
      <c r="E27" s="4" t="s">
        <v>109</v>
      </c>
      <c r="F27" s="2" t="s">
        <v>103</v>
      </c>
      <c r="G27" s="4" t="s">
        <v>118</v>
      </c>
      <c r="H27" s="2">
        <v>5</v>
      </c>
      <c r="I27" s="3">
        <f>VLOOKUP(F27,'[1]ORISSA SALES NETWORK'!$C$4:$D$203,2,FALSE)</f>
        <v>69</v>
      </c>
      <c r="J27" s="3">
        <f>H27*6</f>
        <v>30</v>
      </c>
      <c r="K27" s="3">
        <v>20</v>
      </c>
      <c r="L27" s="3">
        <f>H27*I27+J27+K27</f>
        <v>395</v>
      </c>
    </row>
    <row r="28" spans="1:12">
      <c r="A28" s="9">
        <v>25</v>
      </c>
      <c r="B28" s="2" t="s">
        <v>40</v>
      </c>
      <c r="C28" s="2" t="s">
        <v>82</v>
      </c>
      <c r="D28" s="2" t="s">
        <v>41</v>
      </c>
      <c r="E28" s="4" t="s">
        <v>109</v>
      </c>
      <c r="F28" s="2" t="s">
        <v>94</v>
      </c>
      <c r="G28" s="2" t="s">
        <v>10</v>
      </c>
      <c r="H28" s="2">
        <v>3</v>
      </c>
      <c r="I28" s="3">
        <f>VLOOKUP(F28,'[1]ORISSA SALES NETWORK'!$C$4:$E$203,3,FALSE)</f>
        <v>101</v>
      </c>
      <c r="J28" s="3">
        <f>H28*10</f>
        <v>30</v>
      </c>
      <c r="K28" s="3">
        <v>20</v>
      </c>
      <c r="L28" s="3">
        <f>H28*I28+J28+K28</f>
        <v>353</v>
      </c>
    </row>
    <row r="29" spans="1:12">
      <c r="A29" s="9">
        <v>26</v>
      </c>
      <c r="B29" s="2" t="s">
        <v>43</v>
      </c>
      <c r="C29" s="2" t="s">
        <v>84</v>
      </c>
      <c r="D29" s="2" t="s">
        <v>44</v>
      </c>
      <c r="E29" s="4" t="s">
        <v>109</v>
      </c>
      <c r="F29" s="2" t="s">
        <v>104</v>
      </c>
      <c r="G29" s="2" t="s">
        <v>10</v>
      </c>
      <c r="H29" s="2">
        <v>4</v>
      </c>
      <c r="I29" s="3">
        <f>VLOOKUP(F29,'[1]ORISSA SALES NETWORK'!$C$4:$E$203,3,FALSE)</f>
        <v>101</v>
      </c>
      <c r="J29" s="3">
        <f>H29*10</f>
        <v>40</v>
      </c>
      <c r="K29" s="3">
        <v>20</v>
      </c>
      <c r="L29" s="3">
        <f>H29*I29+J29+K29</f>
        <v>464</v>
      </c>
    </row>
    <row r="30" spans="1:12">
      <c r="A30" s="9">
        <v>27</v>
      </c>
      <c r="B30" s="2" t="s">
        <v>45</v>
      </c>
      <c r="C30" s="2" t="s">
        <v>85</v>
      </c>
      <c r="D30" s="2" t="s">
        <v>46</v>
      </c>
      <c r="E30" s="4" t="s">
        <v>109</v>
      </c>
      <c r="F30" s="2" t="s">
        <v>105</v>
      </c>
      <c r="G30" s="4" t="s">
        <v>118</v>
      </c>
      <c r="H30" s="2">
        <v>2</v>
      </c>
      <c r="I30" s="3">
        <f>VLOOKUP(F30,'[1]ORISSA SALES NETWORK'!$C$4:$D$203,2,FALSE)</f>
        <v>58</v>
      </c>
      <c r="J30" s="3">
        <f t="shared" ref="J30:J37" si="3">H30*6</f>
        <v>12</v>
      </c>
      <c r="K30" s="3">
        <v>20</v>
      </c>
      <c r="L30" s="3">
        <f>H30*I30+J30+K30</f>
        <v>148</v>
      </c>
    </row>
    <row r="31" spans="1:12">
      <c r="A31" s="9">
        <v>28</v>
      </c>
      <c r="B31" s="2" t="s">
        <v>47</v>
      </c>
      <c r="C31" s="2" t="s">
        <v>88</v>
      </c>
      <c r="D31" s="2" t="s">
        <v>50</v>
      </c>
      <c r="E31" s="4" t="s">
        <v>109</v>
      </c>
      <c r="F31" s="4" t="s">
        <v>108</v>
      </c>
      <c r="G31" s="4" t="s">
        <v>118</v>
      </c>
      <c r="H31" s="2">
        <v>1</v>
      </c>
      <c r="I31" s="3">
        <v>58</v>
      </c>
      <c r="J31" s="3">
        <f t="shared" si="3"/>
        <v>6</v>
      </c>
      <c r="K31" s="3">
        <v>20</v>
      </c>
      <c r="L31" s="3">
        <f>H31*I31+J31+K31+5</f>
        <v>89</v>
      </c>
    </row>
    <row r="32" spans="1:12">
      <c r="A32" s="9">
        <v>29</v>
      </c>
      <c r="B32" s="2" t="s">
        <v>47</v>
      </c>
      <c r="C32" s="2" t="s">
        <v>86</v>
      </c>
      <c r="D32" s="2" t="s">
        <v>48</v>
      </c>
      <c r="E32" s="4" t="s">
        <v>109</v>
      </c>
      <c r="F32" s="2" t="s">
        <v>106</v>
      </c>
      <c r="G32" s="4" t="s">
        <v>118</v>
      </c>
      <c r="H32" s="2">
        <v>1</v>
      </c>
      <c r="I32" s="3">
        <f>VLOOKUP(F32,'[1]ORISSA SALES NETWORK'!$C$4:$D$203,2,FALSE)</f>
        <v>47</v>
      </c>
      <c r="J32" s="3">
        <f t="shared" si="3"/>
        <v>6</v>
      </c>
      <c r="K32" s="3">
        <v>20</v>
      </c>
      <c r="L32" s="3">
        <f>H32*I32+J32+K32+5</f>
        <v>78</v>
      </c>
    </row>
    <row r="33" spans="1:12">
      <c r="A33" s="9">
        <v>30</v>
      </c>
      <c r="B33" s="2" t="s">
        <v>47</v>
      </c>
      <c r="C33" s="2" t="s">
        <v>87</v>
      </c>
      <c r="D33" s="2" t="s">
        <v>49</v>
      </c>
      <c r="E33" s="4" t="s">
        <v>109</v>
      </c>
      <c r="F33" s="2" t="s">
        <v>107</v>
      </c>
      <c r="G33" s="4" t="s">
        <v>118</v>
      </c>
      <c r="H33" s="2">
        <v>11</v>
      </c>
      <c r="I33" s="3">
        <f>VLOOKUP(F33,'[1]ORISSA SALES NETWORK'!$C$4:$D$203,2,FALSE)</f>
        <v>60</v>
      </c>
      <c r="J33" s="3">
        <f t="shared" si="3"/>
        <v>66</v>
      </c>
      <c r="K33" s="3">
        <v>20</v>
      </c>
      <c r="L33" s="3">
        <f>H33*I33+J33+K33</f>
        <v>746</v>
      </c>
    </row>
    <row r="34" spans="1:12">
      <c r="A34" s="9">
        <v>31</v>
      </c>
      <c r="B34" s="2" t="s">
        <v>51</v>
      </c>
      <c r="C34" s="2" t="s">
        <v>90</v>
      </c>
      <c r="D34" s="2" t="s">
        <v>53</v>
      </c>
      <c r="E34" s="4" t="s">
        <v>109</v>
      </c>
      <c r="F34" s="2" t="s">
        <v>101</v>
      </c>
      <c r="G34" s="4" t="s">
        <v>118</v>
      </c>
      <c r="H34" s="2">
        <v>2</v>
      </c>
      <c r="I34" s="3">
        <f>VLOOKUP(F34,'[1]ORISSA SALES NETWORK'!$C$4:$D$203,2,FALSE)</f>
        <v>58</v>
      </c>
      <c r="J34" s="3">
        <f t="shared" si="3"/>
        <v>12</v>
      </c>
      <c r="K34" s="3">
        <v>20</v>
      </c>
      <c r="L34" s="3">
        <f>H34*I34+J34+K34</f>
        <v>148</v>
      </c>
    </row>
    <row r="35" spans="1:12">
      <c r="A35" s="9">
        <v>32</v>
      </c>
      <c r="B35" s="2" t="s">
        <v>51</v>
      </c>
      <c r="C35" s="2" t="s">
        <v>91</v>
      </c>
      <c r="D35" s="2" t="s">
        <v>54</v>
      </c>
      <c r="E35" s="4" t="s">
        <v>109</v>
      </c>
      <c r="F35" s="2" t="s">
        <v>97</v>
      </c>
      <c r="G35" s="4" t="s">
        <v>118</v>
      </c>
      <c r="H35" s="2">
        <v>5</v>
      </c>
      <c r="I35" s="3">
        <f>VLOOKUP(F35,'[1]ORISSA SALES NETWORK'!$C$4:$D$203,2,FALSE)</f>
        <v>63.5</v>
      </c>
      <c r="J35" s="3">
        <f t="shared" si="3"/>
        <v>30</v>
      </c>
      <c r="K35" s="3">
        <v>20</v>
      </c>
      <c r="L35" s="3">
        <f>H35*I35+J35+K35</f>
        <v>367.5</v>
      </c>
    </row>
    <row r="36" spans="1:12">
      <c r="A36" s="9">
        <v>33</v>
      </c>
      <c r="B36" s="2" t="s">
        <v>51</v>
      </c>
      <c r="C36" s="2" t="s">
        <v>89</v>
      </c>
      <c r="D36" s="2" t="s">
        <v>52</v>
      </c>
      <c r="E36" s="4" t="s">
        <v>109</v>
      </c>
      <c r="F36" s="2" t="s">
        <v>97</v>
      </c>
      <c r="G36" s="4" t="s">
        <v>118</v>
      </c>
      <c r="H36" s="2">
        <v>7</v>
      </c>
      <c r="I36" s="3">
        <f>VLOOKUP(F36,'[1]ORISSA SALES NETWORK'!$C$4:$D$203,2,FALSE)</f>
        <v>63.5</v>
      </c>
      <c r="J36" s="3">
        <f t="shared" si="3"/>
        <v>42</v>
      </c>
      <c r="K36" s="3">
        <v>20</v>
      </c>
      <c r="L36" s="3">
        <f>H36*I36+J36+K36</f>
        <v>506.5</v>
      </c>
    </row>
    <row r="37" spans="1:12">
      <c r="A37" s="9">
        <v>34</v>
      </c>
      <c r="B37" s="2" t="s">
        <v>55</v>
      </c>
      <c r="C37" s="2" t="s">
        <v>92</v>
      </c>
      <c r="D37" s="2" t="s">
        <v>56</v>
      </c>
      <c r="E37" s="4" t="s">
        <v>109</v>
      </c>
      <c r="F37" s="2" t="s">
        <v>101</v>
      </c>
      <c r="G37" s="4" t="s">
        <v>118</v>
      </c>
      <c r="H37" s="2">
        <v>1</v>
      </c>
      <c r="I37" s="3">
        <f>VLOOKUP(F37,'[1]ORISSA SALES NETWORK'!$C$4:$D$203,2,FALSE)</f>
        <v>58</v>
      </c>
      <c r="J37" s="3">
        <f t="shared" si="3"/>
        <v>6</v>
      </c>
      <c r="K37" s="3">
        <v>20</v>
      </c>
      <c r="L37" s="3">
        <f>H37*I37+J37+K37+5</f>
        <v>89</v>
      </c>
    </row>
    <row r="38" spans="1:12">
      <c r="A38" s="23" t="s">
        <v>121</v>
      </c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7">
        <f>ROUND(SUM(L4:L37),0)</f>
        <v>10726</v>
      </c>
    </row>
    <row r="39" spans="1:12" ht="15" customHeight="1">
      <c r="A39" s="11" t="s">
        <v>57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</row>
    <row r="40" spans="1:12" ht="15" customHeight="1" thickBot="1">
      <c r="A40" s="14" t="s">
        <v>120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/>
    </row>
    <row r="41" spans="1:12" ht="30" customHeight="1" thickBot="1">
      <c r="A41" s="17" t="s">
        <v>58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thickBot="1">
      <c r="H42" s="10">
        <f>SUM(H4:H37)</f>
        <v>124</v>
      </c>
    </row>
  </sheetData>
  <sortState ref="B4:L37">
    <sortCondition ref="B4:B37"/>
    <sortCondition ref="C4:C37"/>
  </sortState>
  <mergeCells count="8">
    <mergeCell ref="A39:L39"/>
    <mergeCell ref="A40:L40"/>
    <mergeCell ref="A41:L41"/>
    <mergeCell ref="A1:H1"/>
    <mergeCell ref="A2:H2"/>
    <mergeCell ref="A38:K38"/>
    <mergeCell ref="I1:L1"/>
    <mergeCell ref="I2:L2"/>
  </mergeCells>
  <conditionalFormatting sqref="C3:C38 C42:C1048576">
    <cfRule type="duplicateValues" dxfId="3" priority="4"/>
  </conditionalFormatting>
  <conditionalFormatting sqref="C1:C38 C42:C1048576">
    <cfRule type="duplicateValues" dxfId="2" priority="3"/>
    <cfRule type="duplicateValues" dxfId="1" priority="2"/>
    <cfRule type="duplicateValues" dxfId="0" priority="1"/>
  </conditionalFormatting>
  <pageMargins left="0.31496062992125984" right="0.15748031496062992" top="0.35433070866141736" bottom="0.55118110236220474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2024-11-12T08:45:03Z</cp:lastPrinted>
  <dcterms:created xsi:type="dcterms:W3CDTF">2024-11-11T06:06:30Z</dcterms:created>
  <dcterms:modified xsi:type="dcterms:W3CDTF">2024-11-13T14:50:05Z</dcterms:modified>
</cp:coreProperties>
</file>