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H5"/>
  <c r="L5" s="1"/>
  <c r="H6"/>
  <c r="L6" s="1"/>
  <c r="H7"/>
  <c r="L7" s="1"/>
  <c r="H8"/>
  <c r="L8" s="1"/>
  <c r="H9"/>
  <c r="L9" s="1"/>
  <c r="H10"/>
  <c r="H11"/>
  <c r="L11" s="1"/>
  <c r="H12"/>
  <c r="L12" s="1"/>
  <c r="H13"/>
  <c r="L13" s="1"/>
  <c r="H4"/>
  <c r="L4" s="1"/>
  <c r="L14" s="1"/>
  <c r="L10"/>
  <c r="J5" l="1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<sst xmlns="http://schemas.openxmlformats.org/spreadsheetml/2006/main" count="68" uniqueCount="56">
  <si>
    <t>INVOICE
PRAGATI LOGISTICS,SAMANTA SAHI KHUNTIA LANE,8984191006
GST No:21AGHPB9356M1Z9</t>
  </si>
  <si>
    <t>16/12/2024</t>
  </si>
  <si>
    <t>878</t>
  </si>
  <si>
    <t>23/12/2024</t>
  </si>
  <si>
    <t>922</t>
  </si>
  <si>
    <t>26/12/2024</t>
  </si>
  <si>
    <t>926</t>
  </si>
  <si>
    <t>27/12/2024</t>
  </si>
  <si>
    <t>930</t>
  </si>
  <si>
    <t>934</t>
  </si>
  <si>
    <t>02/12/2024</t>
  </si>
  <si>
    <t>852</t>
  </si>
  <si>
    <t>847</t>
  </si>
  <si>
    <t>862</t>
  </si>
  <si>
    <t>04/12/2024</t>
  </si>
  <si>
    <t>832</t>
  </si>
  <si>
    <t>06/12/2024</t>
  </si>
  <si>
    <t>868/869/867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</si>
  <si>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</si>
  <si>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</si>
  <si>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CHANDIKHOL</t>
  </si>
  <si>
    <t>PARADEEP</t>
  </si>
  <si>
    <t>KAMAKHYANAGAR</t>
  </si>
  <si>
    <t>KHURDA</t>
  </si>
  <si>
    <t>NAYAGARH</t>
  </si>
  <si>
    <t>JALESWAR</t>
  </si>
  <si>
    <t>PURI</t>
  </si>
  <si>
    <t>RAIRANGPUR</t>
  </si>
  <si>
    <t>CTC</t>
  </si>
  <si>
    <t>PL/JA/20078</t>
  </si>
  <si>
    <t>PL/JA/20085</t>
  </si>
  <si>
    <t>PL/JA/20089</t>
  </si>
  <si>
    <t>PL/JA/20286</t>
  </si>
  <si>
    <t>PL/JA/20489</t>
  </si>
  <si>
    <t>PL/JA/21044</t>
  </si>
  <si>
    <t>PL/DO/18461</t>
  </si>
  <si>
    <t>PL/JA/21796</t>
  </si>
  <si>
    <t>PL/JA/21874</t>
  </si>
  <si>
    <t>PL/JA/21903</t>
  </si>
  <si>
    <t>SL</t>
  </si>
  <si>
    <t>DATE</t>
  </si>
  <si>
    <t>LR NO</t>
  </si>
  <si>
    <t>INV NO</t>
  </si>
  <si>
    <t>FROM</t>
  </si>
  <si>
    <t>TO</t>
  </si>
  <si>
    <t>CASE</t>
  </si>
  <si>
    <t>RATE</t>
  </si>
  <si>
    <t xml:space="preserve">LOCK MASTER INDIA PVT LTD
Address:industrial estate,jagatpur,9437672888
GST No:21AAACL2928F1Z0
</t>
  </si>
  <si>
    <t>HML</t>
  </si>
  <si>
    <t>DD.CH.</t>
  </si>
  <si>
    <t>LR CH.</t>
  </si>
  <si>
    <t>AMT.</t>
  </si>
  <si>
    <t>SHERGARH</t>
  </si>
  <si>
    <t>CHANDOLA</t>
  </si>
  <si>
    <t>(RUPEES SEVEN THOUSAND FOURTEEN ONLY)</t>
  </si>
  <si>
    <t xml:space="preserve">Bill Date:31/12/2024
Bill NO : 29809
Total Amount:7014.00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</si>
</sst>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5</xdr:col>
      <xdr:colOff>1114425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85762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S9" sqref="S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28515625" style="1" customWidth="1"/>
    <col min="4" max="4" width="11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7109375" style="2" customWidth="1"/>
    <col min="9" max="9" width="6" style="2" customWidth="1"/>
    <col min="10" max="10" width="7.28515625" style="2" customWidth="1"/>
    <col min="11" max="11" width="6.42578125" style="2" bestFit="1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69" customHeight="1">
      <c r="A2" s="19" t="s">
        <v>47</v>
      </c>
      <c r="B2" s="19"/>
      <c r="C2" s="19"/>
      <c r="D2" s="19"/>
      <c r="E2" s="19"/>
      <c r="F2" s="19"/>
      <c r="G2" s="19"/>
      <c r="H2" s="20" t="s">
        <v>55</v>
      </c>
      <c r="I2" s="20"/>
      <c r="J2" s="20"/>
      <c r="K2" s="20"/>
      <c r="L2" s="20"/>
    </row>
    <row r="3" spans="1:12" s="10" customFormat="1" ht="15" customHeigh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9" t="s">
        <v>46</v>
      </c>
      <c r="I3" s="9" t="s">
        <v>48</v>
      </c>
      <c r="J3" s="9" t="s">
        <v>49</v>
      </c>
      <c r="K3" s="9" t="s">
        <v>50</v>
      </c>
      <c r="L3" s="9" t="s">
        <v>51</v>
      </c>
    </row>
    <row r="4" spans="1:12" ht="15" customHeight="1">
      <c r="A4" s="11">
        <v>1</v>
      </c>
      <c r="B4" s="4" t="s">
        <v>10</v>
      </c>
      <c r="C4" s="4" t="s">
        <v>29</v>
      </c>
      <c r="D4" s="4" t="s">
        <v>11</v>
      </c>
      <c r="E4" s="8" t="s">
        <v>28</v>
      </c>
      <c r="F4" s="12" t="s">
        <v>52</v>
      </c>
      <c r="G4" s="4">
        <v>10</v>
      </c>
      <c r="H4" s="7">
        <f>VLOOKUP(F4,'[1]LOCK MASTER'!$C$5:$D$68,2,FALSE)</f>
        <v>130</v>
      </c>
      <c r="I4" s="7">
        <f>G4*2</f>
        <v>20</v>
      </c>
      <c r="J4" s="7">
        <f>G4*12</f>
        <v>120</v>
      </c>
      <c r="K4" s="7">
        <v>50</v>
      </c>
      <c r="L4" s="7">
        <f>G4*H4+I4+J4+K4</f>
        <v>1490</v>
      </c>
    </row>
    <row r="5" spans="1:12" ht="15" customHeight="1">
      <c r="A5" s="11">
        <v>2</v>
      </c>
      <c r="B5" s="4" t="s">
        <v>10</v>
      </c>
      <c r="C5" s="4" t="s">
        <v>30</v>
      </c>
      <c r="D5" s="4" t="s">
        <v>12</v>
      </c>
      <c r="E5" s="8" t="s">
        <v>28</v>
      </c>
      <c r="F5" s="4" t="s">
        <v>20</v>
      </c>
      <c r="G5" s="4">
        <v>20</v>
      </c>
      <c r="H5" s="7">
        <f>VLOOKUP(F5,'[1]LOCK MASTER'!$C$5:$D$68,2,FALSE)</f>
        <v>60</v>
      </c>
      <c r="I5" s="7">
        <f t="shared" ref="I5:I13" si="0">G5*2</f>
        <v>40</v>
      </c>
      <c r="J5" s="7">
        <f t="shared" ref="J5:J13" si="1">G5*12</f>
        <v>240</v>
      </c>
      <c r="K5" s="7">
        <v>50</v>
      </c>
      <c r="L5" s="7">
        <f t="shared" ref="L5:L13" si="2">G5*H5+I5+J5+K5</f>
        <v>1530</v>
      </c>
    </row>
    <row r="6" spans="1:12" ht="15" customHeight="1">
      <c r="A6" s="11">
        <v>3</v>
      </c>
      <c r="B6" s="4" t="s">
        <v>10</v>
      </c>
      <c r="C6" s="4" t="s">
        <v>31</v>
      </c>
      <c r="D6" s="4" t="s">
        <v>13</v>
      </c>
      <c r="E6" s="8" t="s">
        <v>28</v>
      </c>
      <c r="F6" s="4" t="s">
        <v>21</v>
      </c>
      <c r="G6" s="4">
        <v>6</v>
      </c>
      <c r="H6" s="7">
        <f>VLOOKUP(F6,'[1]LOCK MASTER'!$C$5:$D$68,2,FALSE)</f>
        <v>80</v>
      </c>
      <c r="I6" s="7">
        <f t="shared" si="0"/>
        <v>12</v>
      </c>
      <c r="J6" s="7">
        <f t="shared" si="1"/>
        <v>72</v>
      </c>
      <c r="K6" s="7">
        <v>50</v>
      </c>
      <c r="L6" s="7">
        <f t="shared" si="2"/>
        <v>614</v>
      </c>
    </row>
    <row r="7" spans="1:12" ht="15" customHeight="1">
      <c r="A7" s="11">
        <v>4</v>
      </c>
      <c r="B7" s="4" t="s">
        <v>14</v>
      </c>
      <c r="C7" s="4" t="s">
        <v>32</v>
      </c>
      <c r="D7" s="4" t="s">
        <v>15</v>
      </c>
      <c r="E7" s="8" t="s">
        <v>28</v>
      </c>
      <c r="F7" s="12" t="s">
        <v>53</v>
      </c>
      <c r="G7" s="4">
        <v>4</v>
      </c>
      <c r="H7" s="7">
        <f>VLOOKUP(F7,'[1]LOCK MASTER'!$C$5:$D$68,2,FALSE)</f>
        <v>70</v>
      </c>
      <c r="I7" s="7">
        <f t="shared" si="0"/>
        <v>8</v>
      </c>
      <c r="J7" s="7">
        <f t="shared" si="1"/>
        <v>48</v>
      </c>
      <c r="K7" s="7">
        <v>50</v>
      </c>
      <c r="L7" s="7">
        <f t="shared" si="2"/>
        <v>386</v>
      </c>
    </row>
    <row r="8" spans="1:12" ht="15" customHeight="1">
      <c r="A8" s="11">
        <v>5</v>
      </c>
      <c r="B8" s="4" t="s">
        <v>16</v>
      </c>
      <c r="C8" s="4" t="s">
        <v>33</v>
      </c>
      <c r="D8" s="4" t="s">
        <v>17</v>
      </c>
      <c r="E8" s="8" t="s">
        <v>28</v>
      </c>
      <c r="F8" s="4" t="s">
        <v>22</v>
      </c>
      <c r="G8" s="4">
        <v>13</v>
      </c>
      <c r="H8" s="7">
        <f>VLOOKUP(F8,'[1]LOCK MASTER'!$C$5:$D$68,2,FALSE)</f>
        <v>80</v>
      </c>
      <c r="I8" s="7">
        <f t="shared" si="0"/>
        <v>26</v>
      </c>
      <c r="J8" s="7">
        <f t="shared" si="1"/>
        <v>156</v>
      </c>
      <c r="K8" s="7">
        <v>50</v>
      </c>
      <c r="L8" s="7">
        <f t="shared" si="2"/>
        <v>1272</v>
      </c>
    </row>
    <row r="9" spans="1:12" ht="15" customHeight="1">
      <c r="A9" s="11">
        <v>6</v>
      </c>
      <c r="B9" s="4" t="s">
        <v>1</v>
      </c>
      <c r="C9" s="4" t="s">
        <v>34</v>
      </c>
      <c r="D9" s="4" t="s">
        <v>2</v>
      </c>
      <c r="E9" s="8" t="s">
        <v>28</v>
      </c>
      <c r="F9" s="4" t="s">
        <v>23</v>
      </c>
      <c r="G9" s="4">
        <v>1</v>
      </c>
      <c r="H9" s="7">
        <f>VLOOKUP(F9,'[1]LOCK MASTER'!$C$5:$D$68,2,FALSE)</f>
        <v>60</v>
      </c>
      <c r="I9" s="7">
        <f t="shared" si="0"/>
        <v>2</v>
      </c>
      <c r="J9" s="7">
        <f t="shared" si="1"/>
        <v>12</v>
      </c>
      <c r="K9" s="7">
        <v>50</v>
      </c>
      <c r="L9" s="7">
        <f t="shared" si="2"/>
        <v>124</v>
      </c>
    </row>
    <row r="10" spans="1:12" ht="15" customHeight="1">
      <c r="A10" s="11">
        <v>7</v>
      </c>
      <c r="B10" s="4" t="s">
        <v>3</v>
      </c>
      <c r="C10" s="4" t="s">
        <v>35</v>
      </c>
      <c r="D10" s="4" t="s">
        <v>4</v>
      </c>
      <c r="E10" s="8" t="s">
        <v>28</v>
      </c>
      <c r="F10" s="4" t="s">
        <v>24</v>
      </c>
      <c r="G10" s="4">
        <v>2</v>
      </c>
      <c r="H10" s="7">
        <f>VLOOKUP(F10,'[1]LOCK MASTER'!$C$5:$D$68,2,FALSE)</f>
        <v>80</v>
      </c>
      <c r="I10" s="7">
        <f t="shared" si="0"/>
        <v>4</v>
      </c>
      <c r="J10" s="7">
        <f t="shared" si="1"/>
        <v>24</v>
      </c>
      <c r="K10" s="7">
        <v>50</v>
      </c>
      <c r="L10" s="7">
        <f t="shared" si="2"/>
        <v>238</v>
      </c>
    </row>
    <row r="11" spans="1:12" ht="15" customHeight="1">
      <c r="A11" s="11">
        <v>8</v>
      </c>
      <c r="B11" s="4" t="s">
        <v>5</v>
      </c>
      <c r="C11" s="4" t="s">
        <v>36</v>
      </c>
      <c r="D11" s="4" t="s">
        <v>6</v>
      </c>
      <c r="E11" s="8" t="s">
        <v>28</v>
      </c>
      <c r="F11" s="4" t="s">
        <v>25</v>
      </c>
      <c r="G11" s="4">
        <v>2</v>
      </c>
      <c r="H11" s="7">
        <f>VLOOKUP(F11,'[1]LOCK MASTER'!$C$5:$D$68,2,FALSE)</f>
        <v>140</v>
      </c>
      <c r="I11" s="7">
        <f t="shared" si="0"/>
        <v>4</v>
      </c>
      <c r="J11" s="7">
        <f t="shared" si="1"/>
        <v>24</v>
      </c>
      <c r="K11" s="7">
        <v>50</v>
      </c>
      <c r="L11" s="7">
        <f t="shared" si="2"/>
        <v>358</v>
      </c>
    </row>
    <row r="12" spans="1:12" ht="15" customHeight="1">
      <c r="A12" s="11">
        <v>9</v>
      </c>
      <c r="B12" s="4" t="s">
        <v>7</v>
      </c>
      <c r="C12" s="4" t="s">
        <v>37</v>
      </c>
      <c r="D12" s="4" t="s">
        <v>8</v>
      </c>
      <c r="E12" s="8" t="s">
        <v>28</v>
      </c>
      <c r="F12" s="4" t="s">
        <v>26</v>
      </c>
      <c r="G12" s="4">
        <v>3</v>
      </c>
      <c r="H12" s="7">
        <f>VLOOKUP(F12,'[1]LOCK MASTER'!$C$5:$D$68,2,FALSE)</f>
        <v>80</v>
      </c>
      <c r="I12" s="7">
        <f t="shared" si="0"/>
        <v>6</v>
      </c>
      <c r="J12" s="7">
        <f t="shared" si="1"/>
        <v>36</v>
      </c>
      <c r="K12" s="7">
        <v>50</v>
      </c>
      <c r="L12" s="7">
        <f t="shared" si="2"/>
        <v>332</v>
      </c>
    </row>
    <row r="13" spans="1:12" ht="15" customHeight="1">
      <c r="A13" s="11">
        <v>10</v>
      </c>
      <c r="B13" s="4" t="s">
        <v>7</v>
      </c>
      <c r="C13" s="4" t="s">
        <v>38</v>
      </c>
      <c r="D13" s="4" t="s">
        <v>9</v>
      </c>
      <c r="E13" s="8" t="s">
        <v>28</v>
      </c>
      <c r="F13" s="4" t="s">
        <v>27</v>
      </c>
      <c r="G13" s="4">
        <v>5</v>
      </c>
      <c r="H13" s="7">
        <f>VLOOKUP(F13,'[1]LOCK MASTER'!$C$5:$D$68,2,FALSE)</f>
        <v>110</v>
      </c>
      <c r="I13" s="7">
        <f t="shared" si="0"/>
        <v>10</v>
      </c>
      <c r="J13" s="7">
        <f t="shared" si="1"/>
        <v>60</v>
      </c>
      <c r="K13" s="7">
        <v>50</v>
      </c>
      <c r="L13" s="7">
        <f t="shared" si="2"/>
        <v>670</v>
      </c>
    </row>
    <row r="14" spans="1:12" s="3" customFormat="1" ht="15" customHeight="1">
      <c r="A14" s="15" t="s">
        <v>54</v>
      </c>
      <c r="B14" s="16"/>
      <c r="C14" s="16"/>
      <c r="D14" s="16"/>
      <c r="E14" s="16"/>
      <c r="F14" s="16"/>
      <c r="G14" s="16"/>
      <c r="H14" s="17"/>
      <c r="I14" s="17"/>
      <c r="J14" s="17"/>
      <c r="K14" s="18"/>
      <c r="L14" s="6">
        <f>SUM(L4:L13)</f>
        <v>7014</v>
      </c>
    </row>
    <row r="15" spans="1:12" s="3" customFormat="1" ht="30" customHeight="1">
      <c r="A15" s="13" t="s">
        <v>19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  <row r="16" spans="1:12" s="3" customFormat="1" ht="30" customHeight="1">
      <c r="A16" s="13" t="s">
        <v>18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7:7">
      <c r="G17" s="4">
        <f>SUM(G4:G13)</f>
        <v>66</v>
      </c>
    </row>
  </sheetData>
  <sortState ref="B4:U13">
    <sortCondition ref="B4"/>
  </sortState>
  <mergeCells count="7">
    <mergeCell ref="A15:L15"/>
    <mergeCell ref="A16:L16"/>
    <mergeCell ref="A14:K14"/>
    <mergeCell ref="A1:G1"/>
    <mergeCell ref="H1:L1"/>
    <mergeCell ref="A2:G2"/>
    <mergeCell ref="H2:L2"/>
  </mergeCells>
  <pageMargins left="0.1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2025-01-13T07:32:23Z</cp:lastPrinted>
  <dcterms:created xsi:type="dcterms:W3CDTF">2025-01-09T05:22:31Z</dcterms:created>
  <dcterms:modified xsi:type="dcterms:W3CDTF">2025-01-18T10:09:58Z</dcterms:modified>
</cp:coreProperties>
</file>