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Invoice!$B$3:$K$36</definedName>
    <definedName name="_xlnm.Print_Titles" localSheetId="0">Invoice!$2:$3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  <c r="K33" i="1" l="1"/>
</calcChain>
</file>

<file path=xl/sharedStrings.xml><?xml version="1.0" encoding="utf-8"?>
<sst xmlns="http://schemas.openxmlformats.org/spreadsheetml/2006/main" count="161" uniqueCount="96">
  <si>
    <t>Thanking you for your business.
PRAGATI LOGISTICS</t>
  </si>
  <si>
    <t>BALASORE</t>
  </si>
  <si>
    <t>BARIPADA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</si>
  <si>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</si>
  <si>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</si>
  <si>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</si>
  <si>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</si>
  <si>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</si>
  <si>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</si>
  <si>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</si>
  <si>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</si>
  <si>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</si>
  <si>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</si>
  <si>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</si>
  <si>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INVOICE
PRAGATI LOGISTICS,
SAMANTA SAHI KHUNTIA LANE,8984191006
GST No:21AGHPB9356M1Z9</t>
  </si>
  <si>
    <t xml:space="preserve">
G K  WAREHOUSING AND LOGISTICS
Address: GOPI KESHARI COMPLEX, 
BILRERUAN,HARIANTA-754025 ODISHA,9437245180
GST No : 21AALFG2882R1ZU
</t>
  </si>
  <si>
    <t>JALESWAR</t>
  </si>
  <si>
    <t>PURI</t>
  </si>
  <si>
    <t>KEONJHAR</t>
  </si>
  <si>
    <t>Kindly, verify &amp; confirm within 7 days, else GST will be filed by 20th SEPTEMBER, 2025.
GST to be paid by Consignor under Reverse Charge Mechanism(RCM) as per GST.</t>
  </si>
  <si>
    <t>02/8/2025</t>
  </si>
  <si>
    <t>PL/JA/08192</t>
  </si>
  <si>
    <t>1753</t>
  </si>
  <si>
    <t>PL/JA/08193</t>
  </si>
  <si>
    <t>1737</t>
  </si>
  <si>
    <t>PL/JA/08196</t>
  </si>
  <si>
    <t>1727</t>
  </si>
  <si>
    <t>PL/JA/08439</t>
  </si>
  <si>
    <t>1732</t>
  </si>
  <si>
    <t>BEGUNIA</t>
  </si>
  <si>
    <t>07/8/2025</t>
  </si>
  <si>
    <t>PL/JA/08654</t>
  </si>
  <si>
    <t>1777</t>
  </si>
  <si>
    <t>08/8/2025</t>
  </si>
  <si>
    <t>PL/JA/08711</t>
  </si>
  <si>
    <t>1784</t>
  </si>
  <si>
    <t>11/8/2025</t>
  </si>
  <si>
    <t>PL/JA/08815</t>
  </si>
  <si>
    <t>1791</t>
  </si>
  <si>
    <t>PL/JA/08816</t>
  </si>
  <si>
    <t>1792</t>
  </si>
  <si>
    <t>18/8/2025</t>
  </si>
  <si>
    <t>PL/JA/09198</t>
  </si>
  <si>
    <t>1843</t>
  </si>
  <si>
    <t>20/8/2025</t>
  </si>
  <si>
    <t>PL/JA/09332</t>
  </si>
  <si>
    <t>1890</t>
  </si>
  <si>
    <t>22/8/2025</t>
  </si>
  <si>
    <t>PL/JA/09531</t>
  </si>
  <si>
    <t>1952</t>
  </si>
  <si>
    <t>PL/JA/09532</t>
  </si>
  <si>
    <t>1995</t>
  </si>
  <si>
    <t>PL/JA/09547</t>
  </si>
  <si>
    <t>1994</t>
  </si>
  <si>
    <t>PL/JA/09558</t>
  </si>
  <si>
    <t>1993</t>
  </si>
  <si>
    <t>23/8/2025</t>
  </si>
  <si>
    <t>PL/JA/09569</t>
  </si>
  <si>
    <t>1996</t>
  </si>
  <si>
    <t>26/8/2025</t>
  </si>
  <si>
    <t>PL/JA/09706</t>
  </si>
  <si>
    <t>2021</t>
  </si>
  <si>
    <t>PL/JA/09723</t>
  </si>
  <si>
    <t>2020</t>
  </si>
  <si>
    <t>28/8/2025</t>
  </si>
  <si>
    <t>PL/JA/09790</t>
  </si>
  <si>
    <t>2036</t>
  </si>
  <si>
    <t>PL/JA/09791</t>
  </si>
  <si>
    <t>2038</t>
  </si>
  <si>
    <t>29/8/2025</t>
  </si>
  <si>
    <t>PL/JA/09930</t>
  </si>
  <si>
    <t>2070</t>
  </si>
  <si>
    <t>PL/JA/09966</t>
  </si>
  <si>
    <t>0286</t>
  </si>
  <si>
    <t>UMERKOT</t>
  </si>
  <si>
    <t>PL/JA/09971</t>
  </si>
  <si>
    <t>2081</t>
  </si>
  <si>
    <t>JAGATSINGHPUR</t>
  </si>
  <si>
    <t>PL/JA/09972</t>
  </si>
  <si>
    <t>2074</t>
  </si>
  <si>
    <t>PL/JA/10065</t>
  </si>
  <si>
    <t>2057</t>
  </si>
  <si>
    <t>30/8/2025</t>
  </si>
  <si>
    <t>PL/JA/10086</t>
  </si>
  <si>
    <t>2139</t>
  </si>
  <si>
    <t>PL/JA/10087</t>
  </si>
  <si>
    <t>2138</t>
  </si>
  <si>
    <t>PL/JA/10119</t>
  </si>
  <si>
    <t>2095</t>
  </si>
  <si>
    <t>PL/JA/10120</t>
  </si>
  <si>
    <t>2119</t>
  </si>
  <si>
    <t>PL/JA/10379</t>
  </si>
  <si>
    <t>2112</t>
  </si>
  <si>
    <t>PARALAKHEMUNDI</t>
  </si>
  <si>
    <t>(RUPEES NINETEEN  THOUSAND EIGHT HUNDRED EIGHTY NINE ONLY)</t>
  </si>
  <si>
    <t>Bill Date: 31/08/2025
Bill NO. : 14183
Total Amount: 19889.00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</si>
</sst>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9525</xdr:rowOff>
    </xdr:from>
    <xdr:to>
      <xdr:col>6</xdr:col>
      <xdr:colOff>933450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375284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6"/>
  <sheetViews>
    <sheetView tabSelected="1" topLeftCell="A22" workbookViewId="0">
      <selection activeCell="S41" sqref="S41"/>
    </sheetView>
  </sheetViews>
  <sheetFormatPr defaultRowHeight="15"/>
  <cols>
    <col min="1" max="1" width="2" style="1" customWidth="1"/>
    <col min="2" max="2" width="4.5703125" style="1" customWidth="1"/>
    <col min="3" max="3" width="10" style="1" customWidth="1"/>
    <col min="4" max="4" width="12.42578125" style="1" customWidth="1"/>
    <col min="5" max="5" width="8.7109375" style="1" bestFit="1" customWidth="1"/>
    <col min="6" max="6" width="6.7109375" style="1" customWidth="1"/>
    <col min="7" max="7" width="18" style="1" bestFit="1" customWidth="1"/>
    <col min="8" max="8" width="7.140625" style="1" customWidth="1"/>
    <col min="9" max="9" width="7.5703125" style="2" customWidth="1"/>
    <col min="10" max="10" width="8" style="2" customWidth="1"/>
    <col min="11" max="11" width="9.85546875" style="2" customWidth="1"/>
    <col min="12" max="16384" width="9.140625" style="1"/>
  </cols>
  <sheetData>
    <row r="1" spans="2:13" ht="83.25" customHeight="1">
      <c r="B1" s="20"/>
      <c r="C1" s="20"/>
      <c r="D1" s="20"/>
      <c r="E1" s="20"/>
      <c r="F1" s="20"/>
      <c r="G1" s="20"/>
      <c r="H1" s="19" t="s">
        <v>14</v>
      </c>
      <c r="I1" s="19"/>
      <c r="J1" s="19"/>
      <c r="K1" s="19"/>
    </row>
    <row r="2" spans="2:13" s="4" customFormat="1" ht="78" customHeight="1">
      <c r="B2" s="21" t="s">
        <v>15</v>
      </c>
      <c r="C2" s="22"/>
      <c r="D2" s="22"/>
      <c r="E2" s="22"/>
      <c r="F2" s="22"/>
      <c r="G2" s="23"/>
      <c r="H2" s="24" t="s">
        <v>95</v>
      </c>
      <c r="I2" s="25"/>
      <c r="J2" s="25"/>
      <c r="K2" s="26"/>
      <c r="M2" s="7"/>
    </row>
    <row r="3" spans="2:13" s="4" customFormat="1" ht="15.95" customHeight="1">
      <c r="B3" s="5" t="s">
        <v>10</v>
      </c>
      <c r="C3" s="5" t="s">
        <v>11</v>
      </c>
      <c r="D3" s="5" t="s">
        <v>12</v>
      </c>
      <c r="E3" s="5" t="s">
        <v>6</v>
      </c>
      <c r="F3" s="5" t="s">
        <v>3</v>
      </c>
      <c r="G3" s="5" t="s">
        <v>5</v>
      </c>
      <c r="H3" s="5" t="s">
        <v>7</v>
      </c>
      <c r="I3" s="6" t="s">
        <v>8</v>
      </c>
      <c r="J3" s="6" t="s">
        <v>13</v>
      </c>
      <c r="K3" s="6" t="s">
        <v>9</v>
      </c>
    </row>
    <row r="4" spans="2:13" s="4" customFormat="1" ht="15.95" customHeight="1">
      <c r="B4" s="8">
        <v>1</v>
      </c>
      <c r="C4" s="9" t="s">
        <v>20</v>
      </c>
      <c r="D4" s="9" t="s">
        <v>21</v>
      </c>
      <c r="E4" s="9" t="s">
        <v>22</v>
      </c>
      <c r="F4" s="9" t="s">
        <v>4</v>
      </c>
      <c r="G4" s="9" t="s">
        <v>2</v>
      </c>
      <c r="H4" s="9">
        <v>3</v>
      </c>
      <c r="I4" s="10">
        <f>VLOOKUP(G4,'[1]EMAMI LTD'!$C$4:$D$110,2,FALSE)</f>
        <v>32</v>
      </c>
      <c r="J4" s="10">
        <v>25</v>
      </c>
      <c r="K4" s="10">
        <f>H4*I4+J4</f>
        <v>121</v>
      </c>
    </row>
    <row r="5" spans="2:13" s="4" customFormat="1" ht="15.95" customHeight="1">
      <c r="B5" s="8">
        <v>2</v>
      </c>
      <c r="C5" s="9" t="s">
        <v>20</v>
      </c>
      <c r="D5" s="9" t="s">
        <v>23</v>
      </c>
      <c r="E5" s="9" t="s">
        <v>24</v>
      </c>
      <c r="F5" s="9" t="s">
        <v>4</v>
      </c>
      <c r="G5" s="9" t="s">
        <v>2</v>
      </c>
      <c r="H5" s="9">
        <v>2</v>
      </c>
      <c r="I5" s="10">
        <f>VLOOKUP(G5,'[1]EMAMI LTD'!$C$4:$D$110,2,FALSE)</f>
        <v>32</v>
      </c>
      <c r="J5" s="10">
        <v>25</v>
      </c>
      <c r="K5" s="10">
        <f t="shared" ref="K5:K32" si="0">H5*I5+J5</f>
        <v>89</v>
      </c>
    </row>
    <row r="6" spans="2:13" s="4" customFormat="1" ht="15.95" customHeight="1">
      <c r="B6" s="8">
        <v>3</v>
      </c>
      <c r="C6" s="9" t="s">
        <v>20</v>
      </c>
      <c r="D6" s="9" t="s">
        <v>25</v>
      </c>
      <c r="E6" s="9" t="s">
        <v>26</v>
      </c>
      <c r="F6" s="9" t="s">
        <v>4</v>
      </c>
      <c r="G6" s="9" t="s">
        <v>2</v>
      </c>
      <c r="H6" s="9">
        <v>19</v>
      </c>
      <c r="I6" s="10">
        <f>VLOOKUP(G6,'[1]EMAMI LTD'!$C$4:$D$110,2,FALSE)</f>
        <v>32</v>
      </c>
      <c r="J6" s="10">
        <v>25</v>
      </c>
      <c r="K6" s="10">
        <f t="shared" si="0"/>
        <v>633</v>
      </c>
    </row>
    <row r="7" spans="2:13" s="4" customFormat="1" ht="15.95" customHeight="1">
      <c r="B7" s="8">
        <v>4</v>
      </c>
      <c r="C7" s="9" t="s">
        <v>20</v>
      </c>
      <c r="D7" s="9" t="s">
        <v>27</v>
      </c>
      <c r="E7" s="9" t="s">
        <v>28</v>
      </c>
      <c r="F7" s="9" t="s">
        <v>4</v>
      </c>
      <c r="G7" s="9" t="s">
        <v>29</v>
      </c>
      <c r="H7" s="9">
        <v>23</v>
      </c>
      <c r="I7" s="10">
        <f>VLOOKUP(G7,'[1]EMAMI LTD'!$C$4:$D$110,2,FALSE)</f>
        <v>29</v>
      </c>
      <c r="J7" s="10">
        <v>25</v>
      </c>
      <c r="K7" s="10">
        <f t="shared" si="0"/>
        <v>692</v>
      </c>
    </row>
    <row r="8" spans="2:13" s="4" customFormat="1" ht="15.95" customHeight="1">
      <c r="B8" s="8">
        <v>5</v>
      </c>
      <c r="C8" s="9" t="s">
        <v>30</v>
      </c>
      <c r="D8" s="9" t="s">
        <v>31</v>
      </c>
      <c r="E8" s="9" t="s">
        <v>32</v>
      </c>
      <c r="F8" s="9" t="s">
        <v>4</v>
      </c>
      <c r="G8" s="9" t="s">
        <v>1</v>
      </c>
      <c r="H8" s="9">
        <v>33</v>
      </c>
      <c r="I8" s="10">
        <f>VLOOKUP(G8,'[1]EMAMI LTD'!$C$4:$D$110,2,FALSE)</f>
        <v>32</v>
      </c>
      <c r="J8" s="10">
        <v>25</v>
      </c>
      <c r="K8" s="10">
        <f t="shared" si="0"/>
        <v>1081</v>
      </c>
    </row>
    <row r="9" spans="2:13" s="4" customFormat="1" ht="15.95" customHeight="1">
      <c r="B9" s="8">
        <v>6</v>
      </c>
      <c r="C9" s="9" t="s">
        <v>33</v>
      </c>
      <c r="D9" s="9" t="s">
        <v>34</v>
      </c>
      <c r="E9" s="9" t="s">
        <v>35</v>
      </c>
      <c r="F9" s="9" t="s">
        <v>4</v>
      </c>
      <c r="G9" s="9" t="s">
        <v>1</v>
      </c>
      <c r="H9" s="9">
        <v>18</v>
      </c>
      <c r="I9" s="10">
        <f>VLOOKUP(G9,'[1]EMAMI LTD'!$C$4:$D$110,2,FALSE)</f>
        <v>32</v>
      </c>
      <c r="J9" s="10">
        <v>25</v>
      </c>
      <c r="K9" s="10">
        <f t="shared" si="0"/>
        <v>601</v>
      </c>
    </row>
    <row r="10" spans="2:13" s="4" customFormat="1" ht="15.95" customHeight="1">
      <c r="B10" s="8">
        <v>7</v>
      </c>
      <c r="C10" s="9" t="s">
        <v>36</v>
      </c>
      <c r="D10" s="9" t="s">
        <v>37</v>
      </c>
      <c r="E10" s="9" t="s">
        <v>38</v>
      </c>
      <c r="F10" s="9" t="s">
        <v>4</v>
      </c>
      <c r="G10" s="9" t="s">
        <v>17</v>
      </c>
      <c r="H10" s="9">
        <v>5</v>
      </c>
      <c r="I10" s="10">
        <f>VLOOKUP(G10,'[1]EMAMI LTD'!$C$4:$D$110,2,FALSE)</f>
        <v>29</v>
      </c>
      <c r="J10" s="10">
        <v>25</v>
      </c>
      <c r="K10" s="10">
        <f t="shared" si="0"/>
        <v>170</v>
      </c>
    </row>
    <row r="11" spans="2:13" s="4" customFormat="1" ht="15.95" customHeight="1">
      <c r="B11" s="8">
        <v>8</v>
      </c>
      <c r="C11" s="9" t="s">
        <v>36</v>
      </c>
      <c r="D11" s="9" t="s">
        <v>39</v>
      </c>
      <c r="E11" s="9" t="s">
        <v>40</v>
      </c>
      <c r="F11" s="9" t="s">
        <v>4</v>
      </c>
      <c r="G11" s="9" t="s">
        <v>17</v>
      </c>
      <c r="H11" s="9">
        <v>27</v>
      </c>
      <c r="I11" s="10">
        <f>VLOOKUP(G11,'[1]EMAMI LTD'!$C$4:$D$110,2,FALSE)</f>
        <v>29</v>
      </c>
      <c r="J11" s="10">
        <v>25</v>
      </c>
      <c r="K11" s="10">
        <f t="shared" si="0"/>
        <v>808</v>
      </c>
    </row>
    <row r="12" spans="2:13" s="4" customFormat="1" ht="15.95" customHeight="1">
      <c r="B12" s="8">
        <v>9</v>
      </c>
      <c r="C12" s="9" t="s">
        <v>41</v>
      </c>
      <c r="D12" s="9" t="s">
        <v>42</v>
      </c>
      <c r="E12" s="9" t="s">
        <v>43</v>
      </c>
      <c r="F12" s="9" t="s">
        <v>4</v>
      </c>
      <c r="G12" s="9" t="s">
        <v>2</v>
      </c>
      <c r="H12" s="9">
        <v>22</v>
      </c>
      <c r="I12" s="10">
        <f>VLOOKUP(G12,'[1]EMAMI LTD'!$C$4:$D$110,2,FALSE)</f>
        <v>32</v>
      </c>
      <c r="J12" s="10">
        <v>25</v>
      </c>
      <c r="K12" s="10">
        <f t="shared" si="0"/>
        <v>729</v>
      </c>
    </row>
    <row r="13" spans="2:13" s="4" customFormat="1" ht="15.95" customHeight="1">
      <c r="B13" s="8">
        <v>10</v>
      </c>
      <c r="C13" s="9" t="s">
        <v>44</v>
      </c>
      <c r="D13" s="9" t="s">
        <v>45</v>
      </c>
      <c r="E13" s="9" t="s">
        <v>46</v>
      </c>
      <c r="F13" s="9" t="s">
        <v>4</v>
      </c>
      <c r="G13" s="9" t="s">
        <v>1</v>
      </c>
      <c r="H13" s="9">
        <v>114</v>
      </c>
      <c r="I13" s="10">
        <f>VLOOKUP(G13,'[1]EMAMI LTD'!$C$4:$D$110,2,FALSE)</f>
        <v>32</v>
      </c>
      <c r="J13" s="10">
        <v>25</v>
      </c>
      <c r="K13" s="10">
        <f t="shared" si="0"/>
        <v>3673</v>
      </c>
    </row>
    <row r="14" spans="2:13" s="4" customFormat="1" ht="15.95" customHeight="1">
      <c r="B14" s="8">
        <v>11</v>
      </c>
      <c r="C14" s="9" t="s">
        <v>47</v>
      </c>
      <c r="D14" s="9" t="s">
        <v>48</v>
      </c>
      <c r="E14" s="9" t="s">
        <v>49</v>
      </c>
      <c r="F14" s="9" t="s">
        <v>4</v>
      </c>
      <c r="G14" s="9" t="s">
        <v>1</v>
      </c>
      <c r="H14" s="9">
        <v>11</v>
      </c>
      <c r="I14" s="10">
        <f>VLOOKUP(G14,'[1]EMAMI LTD'!$C$4:$D$110,2,FALSE)</f>
        <v>32</v>
      </c>
      <c r="J14" s="10">
        <v>25</v>
      </c>
      <c r="K14" s="10">
        <f t="shared" si="0"/>
        <v>377</v>
      </c>
    </row>
    <row r="15" spans="2:13" s="4" customFormat="1" ht="15.95" customHeight="1">
      <c r="B15" s="8">
        <v>12</v>
      </c>
      <c r="C15" s="9" t="s">
        <v>47</v>
      </c>
      <c r="D15" s="9" t="s">
        <v>50</v>
      </c>
      <c r="E15" s="9" t="s">
        <v>51</v>
      </c>
      <c r="F15" s="9" t="s">
        <v>4</v>
      </c>
      <c r="G15" s="9" t="s">
        <v>1</v>
      </c>
      <c r="H15" s="9">
        <v>5</v>
      </c>
      <c r="I15" s="10">
        <f>VLOOKUP(G15,'[1]EMAMI LTD'!$C$4:$D$110,2,FALSE)</f>
        <v>32</v>
      </c>
      <c r="J15" s="10">
        <v>25</v>
      </c>
      <c r="K15" s="10">
        <f t="shared" si="0"/>
        <v>185</v>
      </c>
    </row>
    <row r="16" spans="2:13" s="4" customFormat="1" ht="15.95" customHeight="1">
      <c r="B16" s="8">
        <v>13</v>
      </c>
      <c r="C16" s="9" t="s">
        <v>47</v>
      </c>
      <c r="D16" s="9" t="s">
        <v>52</v>
      </c>
      <c r="E16" s="9" t="s">
        <v>53</v>
      </c>
      <c r="F16" s="9" t="s">
        <v>4</v>
      </c>
      <c r="G16" s="9" t="s">
        <v>1</v>
      </c>
      <c r="H16" s="9">
        <v>7</v>
      </c>
      <c r="I16" s="10">
        <f>VLOOKUP(G16,'[1]EMAMI LTD'!$C$4:$D$110,2,FALSE)</f>
        <v>32</v>
      </c>
      <c r="J16" s="10">
        <v>25</v>
      </c>
      <c r="K16" s="10">
        <f t="shared" si="0"/>
        <v>249</v>
      </c>
    </row>
    <row r="17" spans="2:11" s="4" customFormat="1" ht="15.95" customHeight="1">
      <c r="B17" s="8">
        <v>14</v>
      </c>
      <c r="C17" s="9" t="s">
        <v>47</v>
      </c>
      <c r="D17" s="9" t="s">
        <v>54</v>
      </c>
      <c r="E17" s="9" t="s">
        <v>55</v>
      </c>
      <c r="F17" s="9" t="s">
        <v>4</v>
      </c>
      <c r="G17" s="9" t="s">
        <v>16</v>
      </c>
      <c r="H17" s="9">
        <v>7</v>
      </c>
      <c r="I17" s="10">
        <f>VLOOKUP(G17,'[1]EMAMI LTD'!$C$4:$D$110,2,FALSE)</f>
        <v>32</v>
      </c>
      <c r="J17" s="10">
        <v>25</v>
      </c>
      <c r="K17" s="10">
        <f t="shared" si="0"/>
        <v>249</v>
      </c>
    </row>
    <row r="18" spans="2:11" s="4" customFormat="1" ht="15.95" customHeight="1">
      <c r="B18" s="8">
        <v>15</v>
      </c>
      <c r="C18" s="9" t="s">
        <v>56</v>
      </c>
      <c r="D18" s="9" t="s">
        <v>57</v>
      </c>
      <c r="E18" s="9" t="s">
        <v>58</v>
      </c>
      <c r="F18" s="9" t="s">
        <v>4</v>
      </c>
      <c r="G18" s="9" t="s">
        <v>2</v>
      </c>
      <c r="H18" s="9">
        <v>10</v>
      </c>
      <c r="I18" s="10">
        <f>VLOOKUP(G18,'[1]EMAMI LTD'!$C$4:$D$110,2,FALSE)</f>
        <v>32</v>
      </c>
      <c r="J18" s="10">
        <v>25</v>
      </c>
      <c r="K18" s="10">
        <f t="shared" si="0"/>
        <v>345</v>
      </c>
    </row>
    <row r="19" spans="2:11" s="4" customFormat="1" ht="15.95" customHeight="1">
      <c r="B19" s="8">
        <v>16</v>
      </c>
      <c r="C19" s="9" t="s">
        <v>59</v>
      </c>
      <c r="D19" s="9" t="s">
        <v>60</v>
      </c>
      <c r="E19" s="9" t="s">
        <v>61</v>
      </c>
      <c r="F19" s="9" t="s">
        <v>4</v>
      </c>
      <c r="G19" s="9" t="s">
        <v>2</v>
      </c>
      <c r="H19" s="9">
        <v>5</v>
      </c>
      <c r="I19" s="10">
        <f>VLOOKUP(G19,'[1]EMAMI LTD'!$C$4:$D$110,2,FALSE)</f>
        <v>32</v>
      </c>
      <c r="J19" s="10">
        <v>25</v>
      </c>
      <c r="K19" s="10">
        <f t="shared" si="0"/>
        <v>185</v>
      </c>
    </row>
    <row r="20" spans="2:11" s="4" customFormat="1" ht="15.95" customHeight="1">
      <c r="B20" s="8">
        <v>17</v>
      </c>
      <c r="C20" s="9" t="s">
        <v>59</v>
      </c>
      <c r="D20" s="9" t="s">
        <v>62</v>
      </c>
      <c r="E20" s="9" t="s">
        <v>63</v>
      </c>
      <c r="F20" s="9" t="s">
        <v>4</v>
      </c>
      <c r="G20" s="9" t="s">
        <v>16</v>
      </c>
      <c r="H20" s="9">
        <v>4</v>
      </c>
      <c r="I20" s="10">
        <f>VLOOKUP(G20,'[1]EMAMI LTD'!$C$4:$D$110,2,FALSE)</f>
        <v>32</v>
      </c>
      <c r="J20" s="10">
        <v>25</v>
      </c>
      <c r="K20" s="10">
        <f t="shared" si="0"/>
        <v>153</v>
      </c>
    </row>
    <row r="21" spans="2:11" s="4" customFormat="1" ht="15.95" customHeight="1">
      <c r="B21" s="8">
        <v>18</v>
      </c>
      <c r="C21" s="9" t="s">
        <v>64</v>
      </c>
      <c r="D21" s="9" t="s">
        <v>65</v>
      </c>
      <c r="E21" s="9" t="s">
        <v>66</v>
      </c>
      <c r="F21" s="9" t="s">
        <v>4</v>
      </c>
      <c r="G21" s="9" t="s">
        <v>2</v>
      </c>
      <c r="H21" s="9">
        <v>15</v>
      </c>
      <c r="I21" s="10">
        <f>VLOOKUP(G21,'[1]EMAMI LTD'!$C$4:$D$110,2,FALSE)</f>
        <v>32</v>
      </c>
      <c r="J21" s="10">
        <v>25</v>
      </c>
      <c r="K21" s="10">
        <f t="shared" si="0"/>
        <v>505</v>
      </c>
    </row>
    <row r="22" spans="2:11" s="4" customFormat="1" ht="15.95" customHeight="1">
      <c r="B22" s="8">
        <v>19</v>
      </c>
      <c r="C22" s="9" t="s">
        <v>64</v>
      </c>
      <c r="D22" s="9" t="s">
        <v>67</v>
      </c>
      <c r="E22" s="9" t="s">
        <v>68</v>
      </c>
      <c r="F22" s="9" t="s">
        <v>4</v>
      </c>
      <c r="G22" s="9" t="s">
        <v>2</v>
      </c>
      <c r="H22" s="9">
        <v>34</v>
      </c>
      <c r="I22" s="10">
        <f>VLOOKUP(G22,'[1]EMAMI LTD'!$C$4:$D$110,2,FALSE)</f>
        <v>32</v>
      </c>
      <c r="J22" s="10">
        <v>25</v>
      </c>
      <c r="K22" s="10">
        <f t="shared" si="0"/>
        <v>1113</v>
      </c>
    </row>
    <row r="23" spans="2:11" s="4" customFormat="1" ht="15.95" customHeight="1">
      <c r="B23" s="8">
        <v>20</v>
      </c>
      <c r="C23" s="9" t="s">
        <v>69</v>
      </c>
      <c r="D23" s="9" t="s">
        <v>70</v>
      </c>
      <c r="E23" s="9" t="s">
        <v>71</v>
      </c>
      <c r="F23" s="9" t="s">
        <v>4</v>
      </c>
      <c r="G23" s="9" t="s">
        <v>2</v>
      </c>
      <c r="H23" s="9">
        <v>3</v>
      </c>
      <c r="I23" s="10">
        <f>VLOOKUP(G23,'[1]EMAMI LTD'!$C$4:$D$110,2,FALSE)</f>
        <v>32</v>
      </c>
      <c r="J23" s="10">
        <v>25</v>
      </c>
      <c r="K23" s="10">
        <f t="shared" si="0"/>
        <v>121</v>
      </c>
    </row>
    <row r="24" spans="2:11" s="4" customFormat="1" ht="15.95" customHeight="1">
      <c r="B24" s="8">
        <v>21</v>
      </c>
      <c r="C24" s="9" t="s">
        <v>69</v>
      </c>
      <c r="D24" s="9" t="s">
        <v>72</v>
      </c>
      <c r="E24" s="9" t="s">
        <v>73</v>
      </c>
      <c r="F24" s="9" t="s">
        <v>4</v>
      </c>
      <c r="G24" s="9" t="s">
        <v>74</v>
      </c>
      <c r="H24" s="9">
        <v>121</v>
      </c>
      <c r="I24" s="10">
        <f>VLOOKUP(G24,'[1]EMAMI LTD'!$C$4:$D$110,2,FALSE)</f>
        <v>40</v>
      </c>
      <c r="J24" s="10">
        <v>25</v>
      </c>
      <c r="K24" s="10">
        <f t="shared" si="0"/>
        <v>4865</v>
      </c>
    </row>
    <row r="25" spans="2:11" s="4" customFormat="1" ht="15.95" customHeight="1">
      <c r="B25" s="8">
        <v>22</v>
      </c>
      <c r="C25" s="9" t="s">
        <v>69</v>
      </c>
      <c r="D25" s="9" t="s">
        <v>75</v>
      </c>
      <c r="E25" s="9" t="s">
        <v>76</v>
      </c>
      <c r="F25" s="9" t="s">
        <v>4</v>
      </c>
      <c r="G25" s="9" t="s">
        <v>77</v>
      </c>
      <c r="H25" s="9">
        <v>4</v>
      </c>
      <c r="I25" s="10">
        <f>VLOOKUP(G25,'[1]EMAMI LTD'!$C$4:$D$110,2,FALSE)</f>
        <v>29</v>
      </c>
      <c r="J25" s="10">
        <v>25</v>
      </c>
      <c r="K25" s="10">
        <f t="shared" si="0"/>
        <v>141</v>
      </c>
    </row>
    <row r="26" spans="2:11" s="4" customFormat="1" ht="15.95" customHeight="1">
      <c r="B26" s="8">
        <v>23</v>
      </c>
      <c r="C26" s="9" t="s">
        <v>69</v>
      </c>
      <c r="D26" s="9" t="s">
        <v>78</v>
      </c>
      <c r="E26" s="9" t="s">
        <v>79</v>
      </c>
      <c r="F26" s="9" t="s">
        <v>4</v>
      </c>
      <c r="G26" s="9" t="s">
        <v>17</v>
      </c>
      <c r="H26" s="9">
        <v>15</v>
      </c>
      <c r="I26" s="10">
        <f>VLOOKUP(G26,'[1]EMAMI LTD'!$C$4:$D$110,2,FALSE)</f>
        <v>29</v>
      </c>
      <c r="J26" s="10">
        <v>25</v>
      </c>
      <c r="K26" s="10">
        <f t="shared" si="0"/>
        <v>460</v>
      </c>
    </row>
    <row r="27" spans="2:11" s="4" customFormat="1" ht="15.95" customHeight="1">
      <c r="B27" s="8">
        <v>24</v>
      </c>
      <c r="C27" s="9" t="s">
        <v>69</v>
      </c>
      <c r="D27" s="9" t="s">
        <v>80</v>
      </c>
      <c r="E27" s="9" t="s">
        <v>81</v>
      </c>
      <c r="F27" s="9" t="s">
        <v>4</v>
      </c>
      <c r="G27" s="9" t="s">
        <v>17</v>
      </c>
      <c r="H27" s="9">
        <v>10</v>
      </c>
      <c r="I27" s="10">
        <f>VLOOKUP(G27,'[1]EMAMI LTD'!$C$4:$D$110,2,FALSE)</f>
        <v>29</v>
      </c>
      <c r="J27" s="10">
        <v>25</v>
      </c>
      <c r="K27" s="10">
        <f t="shared" si="0"/>
        <v>315</v>
      </c>
    </row>
    <row r="28" spans="2:11" s="4" customFormat="1" ht="15.95" customHeight="1">
      <c r="B28" s="8">
        <v>25</v>
      </c>
      <c r="C28" s="9" t="s">
        <v>82</v>
      </c>
      <c r="D28" s="9" t="s">
        <v>83</v>
      </c>
      <c r="E28" s="9" t="s">
        <v>84</v>
      </c>
      <c r="F28" s="9" t="s">
        <v>4</v>
      </c>
      <c r="G28" s="9" t="s">
        <v>18</v>
      </c>
      <c r="H28" s="9">
        <v>28</v>
      </c>
      <c r="I28" s="10">
        <f>VLOOKUP(G28,'[1]EMAMI LTD'!$C$4:$D$110,2,FALSE)</f>
        <v>32</v>
      </c>
      <c r="J28" s="10">
        <v>25</v>
      </c>
      <c r="K28" s="10">
        <f t="shared" si="0"/>
        <v>921</v>
      </c>
    </row>
    <row r="29" spans="2:11" s="4" customFormat="1" ht="15.95" customHeight="1">
      <c r="B29" s="8">
        <v>26</v>
      </c>
      <c r="C29" s="9" t="s">
        <v>82</v>
      </c>
      <c r="D29" s="9" t="s">
        <v>85</v>
      </c>
      <c r="E29" s="9" t="s">
        <v>86</v>
      </c>
      <c r="F29" s="9" t="s">
        <v>4</v>
      </c>
      <c r="G29" s="9" t="s">
        <v>18</v>
      </c>
      <c r="H29" s="9">
        <v>12</v>
      </c>
      <c r="I29" s="10">
        <f>VLOOKUP(G29,'[1]EMAMI LTD'!$C$4:$D$110,2,FALSE)</f>
        <v>32</v>
      </c>
      <c r="J29" s="10">
        <v>25</v>
      </c>
      <c r="K29" s="10">
        <f t="shared" si="0"/>
        <v>409</v>
      </c>
    </row>
    <row r="30" spans="2:11" s="4" customFormat="1" ht="15.95" customHeight="1">
      <c r="B30" s="8">
        <v>27</v>
      </c>
      <c r="C30" s="9" t="s">
        <v>82</v>
      </c>
      <c r="D30" s="9" t="s">
        <v>87</v>
      </c>
      <c r="E30" s="9" t="s">
        <v>88</v>
      </c>
      <c r="F30" s="9" t="s">
        <v>4</v>
      </c>
      <c r="G30" s="9" t="s">
        <v>2</v>
      </c>
      <c r="H30" s="9">
        <v>14</v>
      </c>
      <c r="I30" s="10">
        <f>VLOOKUP(G30,'[1]EMAMI LTD'!$C$4:$D$110,2,FALSE)</f>
        <v>32</v>
      </c>
      <c r="J30" s="10">
        <v>25</v>
      </c>
      <c r="K30" s="10">
        <f t="shared" si="0"/>
        <v>473</v>
      </c>
    </row>
    <row r="31" spans="2:11" s="4" customFormat="1" ht="15.95" customHeight="1">
      <c r="B31" s="8">
        <v>28</v>
      </c>
      <c r="C31" s="9" t="s">
        <v>82</v>
      </c>
      <c r="D31" s="9" t="s">
        <v>89</v>
      </c>
      <c r="E31" s="9" t="s">
        <v>90</v>
      </c>
      <c r="F31" s="9" t="s">
        <v>4</v>
      </c>
      <c r="G31" s="9" t="s">
        <v>2</v>
      </c>
      <c r="H31" s="9">
        <v>3</v>
      </c>
      <c r="I31" s="10">
        <f>VLOOKUP(G31,'[1]EMAMI LTD'!$C$4:$D$110,2,FALSE)</f>
        <v>32</v>
      </c>
      <c r="J31" s="10">
        <v>25</v>
      </c>
      <c r="K31" s="10">
        <f t="shared" si="0"/>
        <v>121</v>
      </c>
    </row>
    <row r="32" spans="2:11" s="4" customFormat="1" ht="15.95" customHeight="1">
      <c r="B32" s="8">
        <v>29</v>
      </c>
      <c r="C32" s="9" t="s">
        <v>82</v>
      </c>
      <c r="D32" s="9" t="s">
        <v>91</v>
      </c>
      <c r="E32" s="9" t="s">
        <v>92</v>
      </c>
      <c r="F32" s="9" t="s">
        <v>4</v>
      </c>
      <c r="G32" s="9" t="s">
        <v>93</v>
      </c>
      <c r="H32" s="9">
        <v>2</v>
      </c>
      <c r="I32" s="10">
        <f>VLOOKUP(G32,'[1]EMAMI LTD'!$C$4:$D$110,2,FALSE)</f>
        <v>40</v>
      </c>
      <c r="J32" s="10">
        <v>25</v>
      </c>
      <c r="K32" s="10">
        <f t="shared" si="0"/>
        <v>105</v>
      </c>
    </row>
    <row r="33" spans="2:11" s="4" customFormat="1" ht="15.95" customHeight="1">
      <c r="B33" s="13" t="s">
        <v>94</v>
      </c>
      <c r="C33" s="14"/>
      <c r="D33" s="14"/>
      <c r="E33" s="14"/>
      <c r="F33" s="14"/>
      <c r="G33" s="14"/>
      <c r="H33" s="14"/>
      <c r="I33" s="14"/>
      <c r="J33" s="15"/>
      <c r="K33" s="11">
        <f>SUM(K4:K32)</f>
        <v>19889</v>
      </c>
    </row>
    <row r="34" spans="2:11" s="4" customFormat="1" ht="15.95" customHeight="1">
      <c r="B34" s="27"/>
      <c r="C34"/>
      <c r="D34"/>
      <c r="E34"/>
      <c r="F34"/>
      <c r="G34"/>
      <c r="H34" s="5">
        <f>SUM(H4:H32)</f>
        <v>576</v>
      </c>
      <c r="I34" s="12"/>
      <c r="J34" s="12"/>
      <c r="K34" s="12"/>
    </row>
    <row r="35" spans="2:11" s="3" customFormat="1" ht="30" customHeight="1">
      <c r="B35" s="16" t="s">
        <v>19</v>
      </c>
      <c r="C35" s="17"/>
      <c r="D35" s="17"/>
      <c r="E35" s="17"/>
      <c r="F35" s="17"/>
      <c r="G35" s="17"/>
      <c r="H35" s="17"/>
      <c r="I35" s="17"/>
      <c r="J35" s="17"/>
      <c r="K35" s="18"/>
    </row>
    <row r="36" spans="2:11" s="3" customFormat="1" ht="30" customHeight="1">
      <c r="B36" s="16" t="s">
        <v>0</v>
      </c>
      <c r="C36" s="17"/>
      <c r="D36" s="17"/>
      <c r="E36" s="17"/>
      <c r="F36" s="17"/>
      <c r="G36" s="17"/>
      <c r="H36" s="17"/>
      <c r="I36" s="17"/>
      <c r="J36" s="17"/>
      <c r="K36" s="18"/>
    </row>
  </sheetData>
  <sortState ref="C4:K50">
    <sortCondition ref="C4:C50"/>
    <sortCondition ref="D4:D50"/>
  </sortState>
  <mergeCells count="7">
    <mergeCell ref="B35:K35"/>
    <mergeCell ref="B36:K36"/>
    <mergeCell ref="H1:K1"/>
    <mergeCell ref="B1:G1"/>
    <mergeCell ref="B2:G2"/>
    <mergeCell ref="H2:K2"/>
    <mergeCell ref="B33:J33"/>
  </mergeCells>
  <conditionalFormatting sqref="D1:D1048576">
    <cfRule type="duplicateValues" dxfId="1" priority="1"/>
  </conditionalFormatting>
  <conditionalFormatting sqref="D3:D34">
    <cfRule type="duplicateValues" dxfId="0" priority="59"/>
  </conditionalFormatting>
  <pageMargins left="0.34" right="0.23622047244094491" top="0.21" bottom="0.48" header="0.51181102362204722" footer="0.2"/>
  <pageSetup paperSize="9" fitToHeight="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2025-09-05T13:18:01Z</cp:lastPrinted>
  <dcterms:created xsi:type="dcterms:W3CDTF">2023-06-09T11:03:29Z</dcterms:created>
  <dcterms:modified xsi:type="dcterms:W3CDTF">2025-09-05T13:18:01Z</dcterms:modified>
</cp:coreProperties>
</file>