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35" i="1"/>
  <c r="M32"/>
  <c r="G35"/>
  <c r="M5" l="1"/>
  <c r="M18"/>
  <c r="M28"/>
  <c r="I5"/>
  <c r="J5"/>
  <c r="K5"/>
  <c r="I6"/>
  <c r="M6" s="1"/>
  <c r="J6"/>
  <c r="K6"/>
  <c r="I7"/>
  <c r="M7" s="1"/>
  <c r="J7"/>
  <c r="K7"/>
  <c r="I8"/>
  <c r="M8" s="1"/>
  <c r="J8"/>
  <c r="K8"/>
  <c r="I9"/>
  <c r="M9" s="1"/>
  <c r="J9"/>
  <c r="K9"/>
  <c r="I10"/>
  <c r="M10" s="1"/>
  <c r="J10"/>
  <c r="K10"/>
  <c r="I11"/>
  <c r="M11" s="1"/>
  <c r="J11"/>
  <c r="K11"/>
  <c r="I12"/>
  <c r="M12" s="1"/>
  <c r="J12"/>
  <c r="K12"/>
  <c r="I13"/>
  <c r="M13" s="1"/>
  <c r="J13"/>
  <c r="K13"/>
  <c r="I14"/>
  <c r="M14" s="1"/>
  <c r="J14"/>
  <c r="K14"/>
  <c r="I15"/>
  <c r="M15" s="1"/>
  <c r="J15"/>
  <c r="K15"/>
  <c r="I16"/>
  <c r="M16" s="1"/>
  <c r="J16"/>
  <c r="K16"/>
  <c r="I17"/>
  <c r="M17" s="1"/>
  <c r="J17"/>
  <c r="K17"/>
  <c r="J18"/>
  <c r="K18"/>
  <c r="I19"/>
  <c r="M19" s="1"/>
  <c r="J19"/>
  <c r="K19"/>
  <c r="I20"/>
  <c r="M20" s="1"/>
  <c r="J20"/>
  <c r="K20"/>
  <c r="I21"/>
  <c r="M21" s="1"/>
  <c r="J21"/>
  <c r="K21"/>
  <c r="I22"/>
  <c r="M22" s="1"/>
  <c r="J22"/>
  <c r="K22"/>
  <c r="I23"/>
  <c r="M23" s="1"/>
  <c r="J23"/>
  <c r="K23"/>
  <c r="I24"/>
  <c r="M24" s="1"/>
  <c r="J24"/>
  <c r="K24"/>
  <c r="I25"/>
  <c r="M25" s="1"/>
  <c r="J25"/>
  <c r="K25"/>
  <c r="I26"/>
  <c r="M26" s="1"/>
  <c r="J26"/>
  <c r="K26"/>
  <c r="I27"/>
  <c r="M27" s="1"/>
  <c r="J27"/>
  <c r="K27"/>
  <c r="J28"/>
  <c r="K28"/>
  <c r="I29"/>
  <c r="M29" s="1"/>
  <c r="J29"/>
  <c r="K29"/>
  <c r="I30"/>
  <c r="M30" s="1"/>
  <c r="J30"/>
  <c r="K30"/>
  <c r="I31"/>
  <c r="M31" s="1"/>
  <c r="J31"/>
  <c r="K31"/>
  <c r="K4"/>
  <c r="J4"/>
  <c r="I4"/>
  <c r="M4" s="1"/>
</calcChain>
</file>

<file path=xl/sharedStrings.xml><?xml version="1.0" encoding="utf-8"?>
<sst xmlns="http://schemas.openxmlformats.org/spreadsheetml/2006/main" count="159" uniqueCount="106">
  <si>
    <t>01/3/2026</t>
  </si>
  <si>
    <t>7794/95</t>
  </si>
  <si>
    <t>02/3/2026</t>
  </si>
  <si>
    <t>8480</t>
  </si>
  <si>
    <t>8430/31</t>
  </si>
  <si>
    <t>8395/96</t>
  </si>
  <si>
    <t>8165/66</t>
  </si>
  <si>
    <t>38507</t>
  </si>
  <si>
    <t>7792/93</t>
  </si>
  <si>
    <t>8509</t>
  </si>
  <si>
    <t>7982/83</t>
  </si>
  <si>
    <t>07/3/2026</t>
  </si>
  <si>
    <t>8207/09</t>
  </si>
  <si>
    <t>8474/76</t>
  </si>
  <si>
    <t>8206</t>
  </si>
  <si>
    <t>8715</t>
  </si>
  <si>
    <t>22/3/2026</t>
  </si>
  <si>
    <t>9680/81</t>
  </si>
  <si>
    <t>24/3/2026</t>
  </si>
  <si>
    <t>9949</t>
  </si>
  <si>
    <t>23/3/2026</t>
  </si>
  <si>
    <t>21/3/2026</t>
  </si>
  <si>
    <t>9783</t>
  </si>
  <si>
    <t>9919</t>
  </si>
  <si>
    <t>27/3/2026</t>
  </si>
  <si>
    <t>40448/53</t>
  </si>
  <si>
    <t>30/3/2026</t>
  </si>
  <si>
    <t>241255</t>
  </si>
  <si>
    <t>1273</t>
  </si>
  <si>
    <t>31/3/2026</t>
  </si>
  <si>
    <t>240582</t>
  </si>
  <si>
    <t>25/3/2026</t>
  </si>
  <si>
    <t>244</t>
  </si>
  <si>
    <t>41673/74</t>
  </si>
  <si>
    <t>41537</t>
  </si>
  <si>
    <t>1935</t>
  </si>
  <si>
    <t>1257</t>
  </si>
  <si>
    <t>1538</t>
  </si>
  <si>
    <t>1648</t>
  </si>
  <si>
    <t>BHUBANESWAR</t>
  </si>
  <si>
    <t>BERHAMPUR</t>
  </si>
  <si>
    <t>BHANJANAGAR</t>
  </si>
  <si>
    <t>GUNUPUR</t>
  </si>
  <si>
    <t>JEYPORE</t>
  </si>
  <si>
    <t>BHADRAK</t>
  </si>
  <si>
    <t>KESINGA</t>
  </si>
  <si>
    <t>BINKA</t>
  </si>
  <si>
    <t>JUNAGARH</t>
  </si>
  <si>
    <t>JHARSUGUDA</t>
  </si>
  <si>
    <t>RAYAGADA</t>
  </si>
  <si>
    <t>JAJPUR ROAD</t>
  </si>
  <si>
    <t>BIRMITRAPUR</t>
  </si>
  <si>
    <t>BALASORE</t>
  </si>
  <si>
    <t>DHENKANAL</t>
  </si>
  <si>
    <t>JODA</t>
  </si>
  <si>
    <t>DUBURI</t>
  </si>
  <si>
    <t>CTC</t>
  </si>
  <si>
    <t>JAA/03082</t>
  </si>
  <si>
    <t>JAA/03108</t>
  </si>
  <si>
    <t>JAA/03109</t>
  </si>
  <si>
    <t>JAA/03110</t>
  </si>
  <si>
    <t>JAA/03111</t>
  </si>
  <si>
    <t>JAA/03112</t>
  </si>
  <si>
    <t>JAA/03113</t>
  </si>
  <si>
    <t>JAA/03114</t>
  </si>
  <si>
    <t>JAA/03115</t>
  </si>
  <si>
    <t>JAA/03116</t>
  </si>
  <si>
    <t>JAA/03117</t>
  </si>
  <si>
    <t>JAA/03118</t>
  </si>
  <si>
    <t>JAA/03136</t>
  </si>
  <si>
    <t>JAA/03239</t>
  </si>
  <si>
    <t>JAA/03251</t>
  </si>
  <si>
    <t>JAA/03253</t>
  </si>
  <si>
    <t>JAA/03254</t>
  </si>
  <si>
    <t>JAA/03284</t>
  </si>
  <si>
    <t>JAA/03322</t>
  </si>
  <si>
    <t>JAA/03329</t>
  </si>
  <si>
    <t>JAA/03330</t>
  </si>
  <si>
    <t>JAA/03332</t>
  </si>
  <si>
    <t>JAA/03334</t>
  </si>
  <si>
    <t>JAA/03340</t>
  </si>
  <si>
    <t>JAA/03345</t>
  </si>
  <si>
    <t>JAA/03360</t>
  </si>
  <si>
    <t>JAA/03361</t>
  </si>
  <si>
    <t>JAA/03362</t>
  </si>
  <si>
    <t>SL</t>
  </si>
  <si>
    <t>DATE</t>
  </si>
  <si>
    <t>LR NO</t>
  </si>
  <si>
    <t>INV NO</t>
  </si>
  <si>
    <t>FROM</t>
  </si>
  <si>
    <t>TO</t>
  </si>
  <si>
    <t>CASE</t>
  </si>
  <si>
    <t>WEIGHT</t>
  </si>
  <si>
    <t>KOTPAD</t>
  </si>
  <si>
    <t>PURI</t>
  </si>
  <si>
    <t>RATE</t>
  </si>
  <si>
    <t>HML</t>
  </si>
  <si>
    <t>DD.CH.</t>
  </si>
  <si>
    <t>LR.CH.</t>
  </si>
  <si>
    <t>AMT.</t>
  </si>
  <si>
    <t>INVOICE
ATC LOGISTICS,,8984191006
GST No:21CHVPB1842D2ZQ</t>
  </si>
  <si>
    <t xml:space="preserve">HARTEX RUBBER PVT LTD
Address:JAGATPUR PLOT NO-1047/1151,KHAIRA THANA-TANGI JAGATPUR,7978949736
GST No:21AABCK1284C1Z7
</t>
  </si>
  <si>
    <t>Thanking you for your business.
ATC LOGISTICS</t>
  </si>
  <si>
    <t>(RUPEES TWENY NINE THOUSAND NINE HUNDRED THIRTY FIVE ONLY)</t>
  </si>
  <si>
    <t>Bill Date : 31/03/2026
Bill NO : 4206
Total Amount : 29935.00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</si>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</sst>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276225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5148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8.85546875" bestFit="1" customWidth="1"/>
    <col min="5" max="5" width="5.7109375" bestFit="1" customWidth="1"/>
    <col min="6" max="6" width="15" bestFit="1" customWidth="1"/>
    <col min="7" max="7" width="5.42578125" bestFit="1" customWidth="1"/>
    <col min="8" max="8" width="7.140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100</v>
      </c>
      <c r="K1" s="19"/>
      <c r="L1" s="19"/>
      <c r="M1" s="19"/>
    </row>
    <row r="2" spans="1:13" s="1" customFormat="1" ht="65.25" customHeight="1">
      <c r="A2" s="16" t="s">
        <v>101</v>
      </c>
      <c r="B2" s="17"/>
      <c r="C2" s="17"/>
      <c r="D2" s="17"/>
      <c r="E2" s="17"/>
      <c r="F2" s="17"/>
      <c r="G2" s="17"/>
      <c r="H2" s="17"/>
      <c r="I2" s="18"/>
      <c r="J2" s="19" t="s">
        <v>104</v>
      </c>
      <c r="K2" s="19"/>
      <c r="L2" s="19"/>
      <c r="M2" s="19"/>
    </row>
    <row r="3" spans="1:13" s="6" customFormat="1">
      <c r="A3" s="5" t="s">
        <v>85</v>
      </c>
      <c r="B3" s="5" t="s">
        <v>86</v>
      </c>
      <c r="C3" s="5" t="s">
        <v>87</v>
      </c>
      <c r="D3" s="5" t="s">
        <v>88</v>
      </c>
      <c r="E3" s="20" t="s">
        <v>89</v>
      </c>
      <c r="F3" s="5" t="s">
        <v>90</v>
      </c>
      <c r="G3" s="5" t="s">
        <v>91</v>
      </c>
      <c r="H3" s="20" t="s">
        <v>92</v>
      </c>
      <c r="I3" s="5" t="s">
        <v>95</v>
      </c>
      <c r="J3" s="5" t="s">
        <v>96</v>
      </c>
      <c r="K3" s="5" t="s">
        <v>97</v>
      </c>
      <c r="L3" s="5" t="s">
        <v>98</v>
      </c>
      <c r="M3" s="5" t="s">
        <v>99</v>
      </c>
    </row>
    <row r="4" spans="1:13">
      <c r="A4" s="3">
        <v>1</v>
      </c>
      <c r="B4" s="3" t="s">
        <v>0</v>
      </c>
      <c r="C4" s="3" t="s">
        <v>57</v>
      </c>
      <c r="D4" s="3" t="s">
        <v>1</v>
      </c>
      <c r="E4" s="4" t="s">
        <v>56</v>
      </c>
      <c r="F4" s="3" t="s">
        <v>93</v>
      </c>
      <c r="G4" s="3">
        <v>6</v>
      </c>
      <c r="H4" s="3">
        <v>300</v>
      </c>
      <c r="I4" s="7">
        <f>VLOOKUP(F4,'[1]HARTEX RUBBER PVT.LTD.'!$C$6:$D$52,2,FALSE)</f>
        <v>4.5</v>
      </c>
      <c r="J4" s="7">
        <f t="shared" ref="J4" si="0">G4*3</f>
        <v>18</v>
      </c>
      <c r="K4" s="7">
        <f t="shared" ref="K4" si="1">G4*15</f>
        <v>90</v>
      </c>
      <c r="L4" s="7">
        <v>30</v>
      </c>
      <c r="M4" s="7">
        <f t="shared" ref="M4:M31" si="2">H4*I4+J4+K4+L4</f>
        <v>1488</v>
      </c>
    </row>
    <row r="5" spans="1:13">
      <c r="A5" s="3">
        <v>2</v>
      </c>
      <c r="B5" s="3" t="s">
        <v>2</v>
      </c>
      <c r="C5" s="3" t="s">
        <v>58</v>
      </c>
      <c r="D5" s="3" t="s">
        <v>3</v>
      </c>
      <c r="E5" s="4" t="s">
        <v>56</v>
      </c>
      <c r="F5" s="3" t="s">
        <v>39</v>
      </c>
      <c r="G5" s="3">
        <v>1</v>
      </c>
      <c r="H5" s="3">
        <v>50</v>
      </c>
      <c r="I5" s="7">
        <f>VLOOKUP(F5,'[1]HARTEX RUBBER PVT.LTD.'!$C$6:$D$52,2,FALSE)</f>
        <v>1.75</v>
      </c>
      <c r="J5" s="7">
        <f t="shared" ref="J5:J31" si="3">G5*3</f>
        <v>3</v>
      </c>
      <c r="K5" s="7">
        <f t="shared" ref="K5:K31" si="4">G5*15</f>
        <v>15</v>
      </c>
      <c r="L5" s="7">
        <v>30</v>
      </c>
      <c r="M5" s="7">
        <f t="shared" si="2"/>
        <v>135.5</v>
      </c>
    </row>
    <row r="6" spans="1:13">
      <c r="A6" s="3">
        <v>3</v>
      </c>
      <c r="B6" s="3" t="s">
        <v>2</v>
      </c>
      <c r="C6" s="3" t="s">
        <v>59</v>
      </c>
      <c r="D6" s="3" t="s">
        <v>4</v>
      </c>
      <c r="E6" s="4" t="s">
        <v>56</v>
      </c>
      <c r="F6" s="3" t="s">
        <v>40</v>
      </c>
      <c r="G6" s="3">
        <v>2</v>
      </c>
      <c r="H6" s="3">
        <v>100</v>
      </c>
      <c r="I6" s="7">
        <f>VLOOKUP(F6,'[1]HARTEX RUBBER PVT.LTD.'!$C$6:$D$52,2,FALSE)</f>
        <v>2</v>
      </c>
      <c r="J6" s="7">
        <f t="shared" si="3"/>
        <v>6</v>
      </c>
      <c r="K6" s="7">
        <f t="shared" si="4"/>
        <v>30</v>
      </c>
      <c r="L6" s="7">
        <v>30</v>
      </c>
      <c r="M6" s="7">
        <f t="shared" si="2"/>
        <v>266</v>
      </c>
    </row>
    <row r="7" spans="1:13">
      <c r="A7" s="3">
        <v>4</v>
      </c>
      <c r="B7" s="3" t="s">
        <v>2</v>
      </c>
      <c r="C7" s="3" t="s">
        <v>60</v>
      </c>
      <c r="D7" s="3" t="s">
        <v>5</v>
      </c>
      <c r="E7" s="4" t="s">
        <v>56</v>
      </c>
      <c r="F7" s="3" t="s">
        <v>41</v>
      </c>
      <c r="G7" s="3">
        <v>4</v>
      </c>
      <c r="H7" s="3">
        <v>160</v>
      </c>
      <c r="I7" s="7">
        <f>VLOOKUP(F7,'[1]HARTEX RUBBER PVT.LTD.'!$C$6:$D$52,2,FALSE)</f>
        <v>2.5</v>
      </c>
      <c r="J7" s="7">
        <f t="shared" si="3"/>
        <v>12</v>
      </c>
      <c r="K7" s="7">
        <f t="shared" si="4"/>
        <v>60</v>
      </c>
      <c r="L7" s="7">
        <v>30</v>
      </c>
      <c r="M7" s="7">
        <f t="shared" si="2"/>
        <v>502</v>
      </c>
    </row>
    <row r="8" spans="1:13">
      <c r="A8" s="3">
        <v>5</v>
      </c>
      <c r="B8" s="3" t="s">
        <v>2</v>
      </c>
      <c r="C8" s="3" t="s">
        <v>61</v>
      </c>
      <c r="D8" s="3" t="s">
        <v>6</v>
      </c>
      <c r="E8" s="4" t="s">
        <v>56</v>
      </c>
      <c r="F8" s="3" t="s">
        <v>42</v>
      </c>
      <c r="G8" s="3">
        <v>3</v>
      </c>
      <c r="H8" s="3">
        <v>120</v>
      </c>
      <c r="I8" s="7">
        <f>VLOOKUP(F8,'[1]HARTEX RUBBER PVT.LTD.'!$C$6:$D$52,2,FALSE)</f>
        <v>4</v>
      </c>
      <c r="J8" s="7">
        <f t="shared" si="3"/>
        <v>9</v>
      </c>
      <c r="K8" s="7">
        <f t="shared" si="4"/>
        <v>45</v>
      </c>
      <c r="L8" s="7">
        <v>30</v>
      </c>
      <c r="M8" s="7">
        <f t="shared" si="2"/>
        <v>564</v>
      </c>
    </row>
    <row r="9" spans="1:13">
      <c r="A9" s="3">
        <v>6</v>
      </c>
      <c r="B9" s="3" t="s">
        <v>2</v>
      </c>
      <c r="C9" s="3" t="s">
        <v>62</v>
      </c>
      <c r="D9" s="3" t="s">
        <v>7</v>
      </c>
      <c r="E9" s="4" t="s">
        <v>56</v>
      </c>
      <c r="F9" s="3" t="s">
        <v>43</v>
      </c>
      <c r="G9" s="3">
        <v>1</v>
      </c>
      <c r="H9" s="3">
        <v>50</v>
      </c>
      <c r="I9" s="7">
        <f>VLOOKUP(F9,'[1]HARTEX RUBBER PVT.LTD.'!$C$6:$D$52,2,FALSE)</f>
        <v>3.5</v>
      </c>
      <c r="J9" s="7">
        <f t="shared" si="3"/>
        <v>3</v>
      </c>
      <c r="K9" s="7">
        <f t="shared" si="4"/>
        <v>15</v>
      </c>
      <c r="L9" s="7">
        <v>30</v>
      </c>
      <c r="M9" s="7">
        <f t="shared" si="2"/>
        <v>223</v>
      </c>
    </row>
    <row r="10" spans="1:13">
      <c r="A10" s="3">
        <v>7</v>
      </c>
      <c r="B10" s="3" t="s">
        <v>2</v>
      </c>
      <c r="C10" s="3" t="s">
        <v>63</v>
      </c>
      <c r="D10" s="3" t="s">
        <v>8</v>
      </c>
      <c r="E10" s="4" t="s">
        <v>56</v>
      </c>
      <c r="F10" s="3" t="s">
        <v>44</v>
      </c>
      <c r="G10" s="3">
        <v>2</v>
      </c>
      <c r="H10" s="3">
        <v>100</v>
      </c>
      <c r="I10" s="7">
        <f>VLOOKUP(F10,'[1]HARTEX RUBBER PVT.LTD.'!$C$6:$D$52,2,FALSE)</f>
        <v>2</v>
      </c>
      <c r="J10" s="7">
        <f t="shared" si="3"/>
        <v>6</v>
      </c>
      <c r="K10" s="7">
        <f t="shared" si="4"/>
        <v>30</v>
      </c>
      <c r="L10" s="7">
        <v>30</v>
      </c>
      <c r="M10" s="7">
        <f t="shared" si="2"/>
        <v>266</v>
      </c>
    </row>
    <row r="11" spans="1:13">
      <c r="A11" s="3">
        <v>8</v>
      </c>
      <c r="B11" s="3" t="s">
        <v>2</v>
      </c>
      <c r="C11" s="3" t="s">
        <v>64</v>
      </c>
      <c r="D11" s="3" t="s">
        <v>9</v>
      </c>
      <c r="E11" s="4" t="s">
        <v>56</v>
      </c>
      <c r="F11" s="3" t="s">
        <v>45</v>
      </c>
      <c r="G11" s="3">
        <v>3</v>
      </c>
      <c r="H11" s="3">
        <v>150</v>
      </c>
      <c r="I11" s="7">
        <f>VLOOKUP(F11,'[1]HARTEX RUBBER PVT.LTD.'!$C$6:$D$52,2,FALSE)</f>
        <v>3.5</v>
      </c>
      <c r="J11" s="7">
        <f t="shared" si="3"/>
        <v>9</v>
      </c>
      <c r="K11" s="7">
        <f t="shared" si="4"/>
        <v>45</v>
      </c>
      <c r="L11" s="7">
        <v>30</v>
      </c>
      <c r="M11" s="7">
        <f t="shared" si="2"/>
        <v>609</v>
      </c>
    </row>
    <row r="12" spans="1:13">
      <c r="A12" s="3">
        <v>9</v>
      </c>
      <c r="B12" s="3" t="s">
        <v>2</v>
      </c>
      <c r="C12" s="3" t="s">
        <v>65</v>
      </c>
      <c r="D12" s="3" t="s">
        <v>10</v>
      </c>
      <c r="E12" s="4" t="s">
        <v>56</v>
      </c>
      <c r="F12" s="3" t="s">
        <v>46</v>
      </c>
      <c r="G12" s="3">
        <v>12</v>
      </c>
      <c r="H12" s="3">
        <v>500</v>
      </c>
      <c r="I12" s="7">
        <f>VLOOKUP(F12,'[1]HARTEX RUBBER PVT.LTD.'!$C$6:$D$52,2,FALSE)</f>
        <v>3</v>
      </c>
      <c r="J12" s="7">
        <f t="shared" si="3"/>
        <v>36</v>
      </c>
      <c r="K12" s="7">
        <f t="shared" si="4"/>
        <v>180</v>
      </c>
      <c r="L12" s="7">
        <v>30</v>
      </c>
      <c r="M12" s="7">
        <f t="shared" si="2"/>
        <v>1746</v>
      </c>
    </row>
    <row r="13" spans="1:13">
      <c r="A13" s="3">
        <v>10</v>
      </c>
      <c r="B13" s="3" t="s">
        <v>2</v>
      </c>
      <c r="C13" s="3" t="s">
        <v>66</v>
      </c>
      <c r="D13" s="3" t="s">
        <v>12</v>
      </c>
      <c r="E13" s="4" t="s">
        <v>56</v>
      </c>
      <c r="F13" s="3" t="s">
        <v>47</v>
      </c>
      <c r="G13" s="3">
        <v>12</v>
      </c>
      <c r="H13" s="3">
        <v>500</v>
      </c>
      <c r="I13" s="7">
        <f>VLOOKUP(F13,'[1]HARTEX RUBBER PVT.LTD.'!$C$6:$D$52,2,FALSE)</f>
        <v>3</v>
      </c>
      <c r="J13" s="7">
        <f t="shared" si="3"/>
        <v>36</v>
      </c>
      <c r="K13" s="7">
        <f t="shared" si="4"/>
        <v>180</v>
      </c>
      <c r="L13" s="7">
        <v>30</v>
      </c>
      <c r="M13" s="7">
        <f t="shared" si="2"/>
        <v>1746</v>
      </c>
    </row>
    <row r="14" spans="1:13">
      <c r="A14" s="3">
        <v>11</v>
      </c>
      <c r="B14" s="3" t="s">
        <v>2</v>
      </c>
      <c r="C14" s="3" t="s">
        <v>67</v>
      </c>
      <c r="D14" s="3" t="s">
        <v>13</v>
      </c>
      <c r="E14" s="4" t="s">
        <v>56</v>
      </c>
      <c r="F14" s="3" t="s">
        <v>48</v>
      </c>
      <c r="G14" s="3">
        <v>9</v>
      </c>
      <c r="H14" s="3">
        <v>450</v>
      </c>
      <c r="I14" s="7">
        <f>VLOOKUP(F14,'[1]HARTEX RUBBER PVT.LTD.'!$C$6:$D$52,2,FALSE)</f>
        <v>2.2999999999999998</v>
      </c>
      <c r="J14" s="7">
        <f t="shared" si="3"/>
        <v>27</v>
      </c>
      <c r="K14" s="7">
        <f t="shared" si="4"/>
        <v>135</v>
      </c>
      <c r="L14" s="7">
        <v>30</v>
      </c>
      <c r="M14" s="7">
        <f t="shared" si="2"/>
        <v>1227</v>
      </c>
    </row>
    <row r="15" spans="1:13">
      <c r="A15" s="3">
        <v>12</v>
      </c>
      <c r="B15" s="3" t="s">
        <v>2</v>
      </c>
      <c r="C15" s="3" t="s">
        <v>68</v>
      </c>
      <c r="D15" s="3" t="s">
        <v>14</v>
      </c>
      <c r="E15" s="4" t="s">
        <v>56</v>
      </c>
      <c r="F15" s="3" t="s">
        <v>49</v>
      </c>
      <c r="G15" s="3">
        <v>3</v>
      </c>
      <c r="H15" s="3">
        <v>120</v>
      </c>
      <c r="I15" s="7">
        <f>VLOOKUP(F15,'[1]HARTEX RUBBER PVT.LTD.'!$C$6:$D$52,2,FALSE)</f>
        <v>3</v>
      </c>
      <c r="J15" s="7">
        <f t="shared" si="3"/>
        <v>9</v>
      </c>
      <c r="K15" s="7">
        <f t="shared" si="4"/>
        <v>45</v>
      </c>
      <c r="L15" s="7">
        <v>30</v>
      </c>
      <c r="M15" s="7">
        <f t="shared" si="2"/>
        <v>444</v>
      </c>
    </row>
    <row r="16" spans="1:13">
      <c r="A16" s="3">
        <v>13</v>
      </c>
      <c r="B16" s="3" t="s">
        <v>11</v>
      </c>
      <c r="C16" s="3" t="s">
        <v>69</v>
      </c>
      <c r="D16" s="3" t="s">
        <v>15</v>
      </c>
      <c r="E16" s="4" t="s">
        <v>56</v>
      </c>
      <c r="F16" s="3" t="s">
        <v>50</v>
      </c>
      <c r="G16" s="3">
        <v>2</v>
      </c>
      <c r="H16" s="3">
        <v>80</v>
      </c>
      <c r="I16" s="7">
        <f>VLOOKUP(F16,'[1]HARTEX RUBBER PVT.LTD.'!$C$6:$D$52,2,FALSE)</f>
        <v>2</v>
      </c>
      <c r="J16" s="7">
        <f t="shared" si="3"/>
        <v>6</v>
      </c>
      <c r="K16" s="7">
        <f t="shared" si="4"/>
        <v>30</v>
      </c>
      <c r="L16" s="7">
        <v>30</v>
      </c>
      <c r="M16" s="7">
        <f t="shared" si="2"/>
        <v>226</v>
      </c>
    </row>
    <row r="17" spans="1:13">
      <c r="A17" s="3">
        <v>14</v>
      </c>
      <c r="B17" s="3" t="s">
        <v>21</v>
      </c>
      <c r="C17" s="3" t="s">
        <v>72</v>
      </c>
      <c r="D17" s="3" t="s">
        <v>22</v>
      </c>
      <c r="E17" s="4" t="s">
        <v>56</v>
      </c>
      <c r="F17" s="3" t="s">
        <v>47</v>
      </c>
      <c r="G17" s="3">
        <v>2</v>
      </c>
      <c r="H17" s="3">
        <v>100</v>
      </c>
      <c r="I17" s="7">
        <f>VLOOKUP(F17,'[1]HARTEX RUBBER PVT.LTD.'!$C$6:$D$52,2,FALSE)</f>
        <v>3</v>
      </c>
      <c r="J17" s="7">
        <f t="shared" si="3"/>
        <v>6</v>
      </c>
      <c r="K17" s="7">
        <f t="shared" si="4"/>
        <v>30</v>
      </c>
      <c r="L17" s="7">
        <v>30</v>
      </c>
      <c r="M17" s="7">
        <f t="shared" si="2"/>
        <v>366</v>
      </c>
    </row>
    <row r="18" spans="1:13">
      <c r="A18" s="3">
        <v>15</v>
      </c>
      <c r="B18" s="3" t="s">
        <v>16</v>
      </c>
      <c r="C18" s="3" t="s">
        <v>70</v>
      </c>
      <c r="D18" s="3" t="s">
        <v>17</v>
      </c>
      <c r="E18" s="4" t="s">
        <v>56</v>
      </c>
      <c r="F18" s="3" t="s">
        <v>51</v>
      </c>
      <c r="G18" s="3">
        <v>5</v>
      </c>
      <c r="H18" s="3">
        <v>250</v>
      </c>
      <c r="I18" s="7">
        <v>3</v>
      </c>
      <c r="J18" s="7">
        <f t="shared" si="3"/>
        <v>15</v>
      </c>
      <c r="K18" s="7">
        <f t="shared" si="4"/>
        <v>75</v>
      </c>
      <c r="L18" s="7">
        <v>30</v>
      </c>
      <c r="M18" s="7">
        <f t="shared" si="2"/>
        <v>870</v>
      </c>
    </row>
    <row r="19" spans="1:13">
      <c r="A19" s="3">
        <v>16</v>
      </c>
      <c r="B19" s="3" t="s">
        <v>20</v>
      </c>
      <c r="C19" s="3" t="s">
        <v>73</v>
      </c>
      <c r="D19" s="3" t="s">
        <v>23</v>
      </c>
      <c r="E19" s="4" t="s">
        <v>56</v>
      </c>
      <c r="F19" s="3" t="s">
        <v>49</v>
      </c>
      <c r="G19" s="3">
        <v>20</v>
      </c>
      <c r="H19" s="3">
        <v>900</v>
      </c>
      <c r="I19" s="7">
        <f>VLOOKUP(F19,'[1]HARTEX RUBBER PVT.LTD.'!$C$6:$D$52,2,FALSE)</f>
        <v>3</v>
      </c>
      <c r="J19" s="7">
        <f t="shared" si="3"/>
        <v>60</v>
      </c>
      <c r="K19" s="7">
        <f t="shared" si="4"/>
        <v>300</v>
      </c>
      <c r="L19" s="7">
        <v>30</v>
      </c>
      <c r="M19" s="7">
        <f t="shared" si="2"/>
        <v>3090</v>
      </c>
    </row>
    <row r="20" spans="1:13">
      <c r="A20" s="3">
        <v>17</v>
      </c>
      <c r="B20" s="3" t="s">
        <v>18</v>
      </c>
      <c r="C20" s="3" t="s">
        <v>71</v>
      </c>
      <c r="D20" s="3" t="s">
        <v>19</v>
      </c>
      <c r="E20" s="4" t="s">
        <v>56</v>
      </c>
      <c r="F20" s="3" t="s">
        <v>46</v>
      </c>
      <c r="G20" s="3">
        <v>15</v>
      </c>
      <c r="H20" s="3">
        <v>750</v>
      </c>
      <c r="I20" s="7">
        <f>VLOOKUP(F20,'[1]HARTEX RUBBER PVT.LTD.'!$C$6:$D$52,2,FALSE)</f>
        <v>3</v>
      </c>
      <c r="J20" s="7">
        <f t="shared" si="3"/>
        <v>45</v>
      </c>
      <c r="K20" s="7">
        <f t="shared" si="4"/>
        <v>225</v>
      </c>
      <c r="L20" s="7">
        <v>30</v>
      </c>
      <c r="M20" s="7">
        <f t="shared" si="2"/>
        <v>2550</v>
      </c>
    </row>
    <row r="21" spans="1:13">
      <c r="A21" s="3">
        <v>18</v>
      </c>
      <c r="B21" s="3" t="s">
        <v>31</v>
      </c>
      <c r="C21" s="3" t="s">
        <v>78</v>
      </c>
      <c r="D21" s="3" t="s">
        <v>32</v>
      </c>
      <c r="E21" s="4" t="s">
        <v>56</v>
      </c>
      <c r="F21" s="3" t="s">
        <v>47</v>
      </c>
      <c r="G21" s="3">
        <v>3</v>
      </c>
      <c r="H21" s="3">
        <v>150</v>
      </c>
      <c r="I21" s="7">
        <f>VLOOKUP(F21,'[1]HARTEX RUBBER PVT.LTD.'!$C$6:$D$52,2,FALSE)</f>
        <v>3</v>
      </c>
      <c r="J21" s="7">
        <f t="shared" si="3"/>
        <v>9</v>
      </c>
      <c r="K21" s="7">
        <f t="shared" si="4"/>
        <v>45</v>
      </c>
      <c r="L21" s="7">
        <v>30</v>
      </c>
      <c r="M21" s="7">
        <f t="shared" si="2"/>
        <v>534</v>
      </c>
    </row>
    <row r="22" spans="1:13">
      <c r="A22" s="3">
        <v>19</v>
      </c>
      <c r="B22" s="3" t="s">
        <v>24</v>
      </c>
      <c r="C22" s="3" t="s">
        <v>74</v>
      </c>
      <c r="D22" s="3" t="s">
        <v>25</v>
      </c>
      <c r="E22" s="4" t="s">
        <v>56</v>
      </c>
      <c r="F22" s="3" t="s">
        <v>52</v>
      </c>
      <c r="G22" s="3">
        <v>32</v>
      </c>
      <c r="H22" s="3">
        <v>1400</v>
      </c>
      <c r="I22" s="7">
        <f>VLOOKUP(F22,'[1]HARTEX RUBBER PVT.LTD.'!$C$6:$D$52,2,FALSE)</f>
        <v>2</v>
      </c>
      <c r="J22" s="7">
        <f t="shared" si="3"/>
        <v>96</v>
      </c>
      <c r="K22" s="7">
        <f t="shared" si="4"/>
        <v>480</v>
      </c>
      <c r="L22" s="7">
        <v>30</v>
      </c>
      <c r="M22" s="7">
        <f t="shared" si="2"/>
        <v>3406</v>
      </c>
    </row>
    <row r="23" spans="1:13">
      <c r="A23" s="3">
        <v>20</v>
      </c>
      <c r="B23" s="3" t="s">
        <v>26</v>
      </c>
      <c r="C23" s="3" t="s">
        <v>75</v>
      </c>
      <c r="D23" s="3" t="s">
        <v>27</v>
      </c>
      <c r="E23" s="4" t="s">
        <v>56</v>
      </c>
      <c r="F23" s="3" t="s">
        <v>53</v>
      </c>
      <c r="G23" s="3">
        <v>12</v>
      </c>
      <c r="H23" s="3">
        <v>500</v>
      </c>
      <c r="I23" s="7">
        <f>VLOOKUP(F23,'[1]HARTEX RUBBER PVT.LTD.'!$C$6:$D$52,2,FALSE)</f>
        <v>2</v>
      </c>
      <c r="J23" s="7">
        <f t="shared" si="3"/>
        <v>36</v>
      </c>
      <c r="K23" s="7">
        <f t="shared" si="4"/>
        <v>180</v>
      </c>
      <c r="L23" s="7">
        <v>30</v>
      </c>
      <c r="M23" s="7">
        <f t="shared" si="2"/>
        <v>1246</v>
      </c>
    </row>
    <row r="24" spans="1:13">
      <c r="A24" s="3">
        <v>21</v>
      </c>
      <c r="B24" s="3" t="s">
        <v>26</v>
      </c>
      <c r="C24" s="3" t="s">
        <v>76</v>
      </c>
      <c r="D24" s="3" t="s">
        <v>28</v>
      </c>
      <c r="E24" s="4" t="s">
        <v>56</v>
      </c>
      <c r="F24" s="3" t="s">
        <v>48</v>
      </c>
      <c r="G24" s="3">
        <v>18</v>
      </c>
      <c r="H24" s="3">
        <v>900</v>
      </c>
      <c r="I24" s="7">
        <f>VLOOKUP(F24,'[1]HARTEX RUBBER PVT.LTD.'!$C$6:$D$52,2,FALSE)</f>
        <v>2.2999999999999998</v>
      </c>
      <c r="J24" s="7">
        <f t="shared" si="3"/>
        <v>54</v>
      </c>
      <c r="K24" s="7">
        <f t="shared" si="4"/>
        <v>270</v>
      </c>
      <c r="L24" s="7">
        <v>30</v>
      </c>
      <c r="M24" s="7">
        <f t="shared" si="2"/>
        <v>2424</v>
      </c>
    </row>
    <row r="25" spans="1:13">
      <c r="A25" s="3">
        <v>22</v>
      </c>
      <c r="B25" s="3" t="s">
        <v>26</v>
      </c>
      <c r="C25" s="3" t="s">
        <v>77</v>
      </c>
      <c r="D25" s="3" t="s">
        <v>30</v>
      </c>
      <c r="E25" s="4" t="s">
        <v>56</v>
      </c>
      <c r="F25" s="3" t="s">
        <v>46</v>
      </c>
      <c r="G25" s="3">
        <v>5</v>
      </c>
      <c r="H25" s="3">
        <v>200</v>
      </c>
      <c r="I25" s="7">
        <f>VLOOKUP(F25,'[1]HARTEX RUBBER PVT.LTD.'!$C$6:$D$52,2,FALSE)</f>
        <v>3</v>
      </c>
      <c r="J25" s="7">
        <f t="shared" si="3"/>
        <v>15</v>
      </c>
      <c r="K25" s="7">
        <f t="shared" si="4"/>
        <v>75</v>
      </c>
      <c r="L25" s="7">
        <v>30</v>
      </c>
      <c r="M25" s="7">
        <f t="shared" si="2"/>
        <v>720</v>
      </c>
    </row>
    <row r="26" spans="1:13">
      <c r="A26" s="3">
        <v>23</v>
      </c>
      <c r="B26" s="3" t="s">
        <v>26</v>
      </c>
      <c r="C26" s="3" t="s">
        <v>79</v>
      </c>
      <c r="D26" s="3" t="s">
        <v>33</v>
      </c>
      <c r="E26" s="4" t="s">
        <v>56</v>
      </c>
      <c r="F26" s="3" t="s">
        <v>45</v>
      </c>
      <c r="G26" s="3">
        <v>17</v>
      </c>
      <c r="H26" s="3">
        <v>700</v>
      </c>
      <c r="I26" s="7">
        <f>VLOOKUP(F26,'[1]HARTEX RUBBER PVT.LTD.'!$C$6:$D$52,2,FALSE)</f>
        <v>3.5</v>
      </c>
      <c r="J26" s="7">
        <f t="shared" si="3"/>
        <v>51</v>
      </c>
      <c r="K26" s="7">
        <f t="shared" si="4"/>
        <v>255</v>
      </c>
      <c r="L26" s="7">
        <v>30</v>
      </c>
      <c r="M26" s="7">
        <f t="shared" si="2"/>
        <v>2786</v>
      </c>
    </row>
    <row r="27" spans="1:13">
      <c r="A27" s="3">
        <v>24</v>
      </c>
      <c r="B27" s="3" t="s">
        <v>29</v>
      </c>
      <c r="C27" s="3" t="s">
        <v>80</v>
      </c>
      <c r="D27" s="3" t="s">
        <v>34</v>
      </c>
      <c r="E27" s="4" t="s">
        <v>56</v>
      </c>
      <c r="F27" s="3" t="s">
        <v>50</v>
      </c>
      <c r="G27" s="3">
        <v>5</v>
      </c>
      <c r="H27" s="3">
        <v>200</v>
      </c>
      <c r="I27" s="7">
        <f>VLOOKUP(F27,'[1]HARTEX RUBBER PVT.LTD.'!$C$6:$D$52,2,FALSE)</f>
        <v>2</v>
      </c>
      <c r="J27" s="7">
        <f t="shared" si="3"/>
        <v>15</v>
      </c>
      <c r="K27" s="7">
        <f t="shared" si="4"/>
        <v>75</v>
      </c>
      <c r="L27" s="7">
        <v>30</v>
      </c>
      <c r="M27" s="7">
        <f t="shared" si="2"/>
        <v>520</v>
      </c>
    </row>
    <row r="28" spans="1:13">
      <c r="A28" s="3">
        <v>25</v>
      </c>
      <c r="B28" s="3" t="s">
        <v>29</v>
      </c>
      <c r="C28" s="3" t="s">
        <v>81</v>
      </c>
      <c r="D28" s="3" t="s">
        <v>35</v>
      </c>
      <c r="E28" s="4" t="s">
        <v>56</v>
      </c>
      <c r="F28" s="3" t="s">
        <v>54</v>
      </c>
      <c r="G28" s="3">
        <v>3</v>
      </c>
      <c r="H28" s="3">
        <v>120</v>
      </c>
      <c r="I28" s="7">
        <v>3.25</v>
      </c>
      <c r="J28" s="7">
        <f t="shared" si="3"/>
        <v>9</v>
      </c>
      <c r="K28" s="7">
        <f t="shared" si="4"/>
        <v>45</v>
      </c>
      <c r="L28" s="7">
        <v>30</v>
      </c>
      <c r="M28" s="7">
        <f t="shared" si="2"/>
        <v>474</v>
      </c>
    </row>
    <row r="29" spans="1:13">
      <c r="A29" s="3">
        <v>26</v>
      </c>
      <c r="B29" s="3" t="s">
        <v>29</v>
      </c>
      <c r="C29" s="3" t="s">
        <v>82</v>
      </c>
      <c r="D29" s="3" t="s">
        <v>36</v>
      </c>
      <c r="E29" s="4" t="s">
        <v>56</v>
      </c>
      <c r="F29" s="3" t="s">
        <v>53</v>
      </c>
      <c r="G29" s="3">
        <v>7</v>
      </c>
      <c r="H29" s="3">
        <v>400</v>
      </c>
      <c r="I29" s="7">
        <f>VLOOKUP(F29,'[1]HARTEX RUBBER PVT.LTD.'!$C$6:$D$52,2,FALSE)</f>
        <v>2</v>
      </c>
      <c r="J29" s="7">
        <f t="shared" si="3"/>
        <v>21</v>
      </c>
      <c r="K29" s="7">
        <f t="shared" si="4"/>
        <v>105</v>
      </c>
      <c r="L29" s="7">
        <v>30</v>
      </c>
      <c r="M29" s="7">
        <f t="shared" si="2"/>
        <v>956</v>
      </c>
    </row>
    <row r="30" spans="1:13">
      <c r="A30" s="3">
        <v>27</v>
      </c>
      <c r="B30" s="3" t="s">
        <v>29</v>
      </c>
      <c r="C30" s="3" t="s">
        <v>83</v>
      </c>
      <c r="D30" s="3" t="s">
        <v>37</v>
      </c>
      <c r="E30" s="4" t="s">
        <v>56</v>
      </c>
      <c r="F30" s="3" t="s">
        <v>94</v>
      </c>
      <c r="G30" s="3">
        <v>2</v>
      </c>
      <c r="H30" s="3">
        <v>50</v>
      </c>
      <c r="I30" s="7">
        <f>VLOOKUP(F30,'[1]HARTEX RUBBER PVT.LTD.'!$C$6:$D$52,2,FALSE)</f>
        <v>2</v>
      </c>
      <c r="J30" s="7">
        <f t="shared" si="3"/>
        <v>6</v>
      </c>
      <c r="K30" s="7">
        <f t="shared" si="4"/>
        <v>30</v>
      </c>
      <c r="L30" s="7">
        <v>30</v>
      </c>
      <c r="M30" s="7">
        <f t="shared" si="2"/>
        <v>166</v>
      </c>
    </row>
    <row r="31" spans="1:13">
      <c r="A31" s="3">
        <v>28</v>
      </c>
      <c r="B31" s="3" t="s">
        <v>29</v>
      </c>
      <c r="C31" s="3" t="s">
        <v>84</v>
      </c>
      <c r="D31" s="3" t="s">
        <v>38</v>
      </c>
      <c r="E31" s="4" t="s">
        <v>56</v>
      </c>
      <c r="F31" s="3" t="s">
        <v>55</v>
      </c>
      <c r="G31" s="3">
        <v>3</v>
      </c>
      <c r="H31" s="3">
        <v>150</v>
      </c>
      <c r="I31" s="7">
        <f>VLOOKUP(F31,'[1]HARTEX RUBBER PVT.LTD.'!$C$6:$D$52,2,FALSE)</f>
        <v>2</v>
      </c>
      <c r="J31" s="7">
        <f t="shared" si="3"/>
        <v>9</v>
      </c>
      <c r="K31" s="7">
        <f t="shared" si="4"/>
        <v>45</v>
      </c>
      <c r="L31" s="7">
        <v>30</v>
      </c>
      <c r="M31" s="7">
        <f t="shared" si="2"/>
        <v>384</v>
      </c>
    </row>
    <row r="32" spans="1:13" s="9" customFormat="1">
      <c r="A32" s="10" t="s">
        <v>103</v>
      </c>
      <c r="B32" s="11"/>
      <c r="C32" s="11"/>
      <c r="D32" s="11"/>
      <c r="E32" s="11"/>
      <c r="F32" s="11"/>
      <c r="G32" s="11"/>
      <c r="H32" s="11"/>
      <c r="I32" s="12"/>
      <c r="J32" s="12"/>
      <c r="K32" s="12"/>
      <c r="L32" s="13"/>
      <c r="M32" s="8">
        <f>ROUND(SUM(M4:M31),0)</f>
        <v>29935</v>
      </c>
    </row>
    <row r="33" spans="1:13" s="9" customFormat="1" ht="32.25" customHeight="1">
      <c r="A33" s="14" t="s">
        <v>105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</row>
    <row r="34" spans="1:13" s="9" customFormat="1" ht="32.25" customHeight="1">
      <c r="A34" s="14" t="s">
        <v>102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</row>
    <row r="35" spans="1:13">
      <c r="D35" s="1"/>
      <c r="G35" s="2">
        <f>SUM(G4:G31)</f>
        <v>209</v>
      </c>
      <c r="H35" s="2">
        <f>SUM(H4:H31)</f>
        <v>9450</v>
      </c>
    </row>
  </sheetData>
  <sortState ref="B2:H29">
    <sortCondition ref="B2"/>
  </sortState>
  <mergeCells count="7">
    <mergeCell ref="A32:L32"/>
    <mergeCell ref="A33:M33"/>
    <mergeCell ref="A34:M34"/>
    <mergeCell ref="A1:I1"/>
    <mergeCell ref="J1:M1"/>
    <mergeCell ref="A2:I2"/>
    <mergeCell ref="J2:M2"/>
  </mergeCells>
  <pageMargins left="0.2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2026-04-10T03:39:33Z</cp:lastPrinted>
  <dcterms:created xsi:type="dcterms:W3CDTF">2026-04-07T08:00:32Z</dcterms:created>
  <dcterms:modified xsi:type="dcterms:W3CDTF">2026-04-10T03:39:36Z</dcterms:modified>
</cp:coreProperties>
</file>