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Invoice!$B$3:$K$40</definedName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I4" i="1"/>
  <c r="K4" i="1" s="1"/>
  <c r="K37" i="1" l="1"/>
</calcChain>
</file>

<file path=xl/sharedStrings.xml><?xml version="1.0" encoding="utf-8"?>
<sst xmlns="http://schemas.openxmlformats.org/spreadsheetml/2006/main" count="181" uniqueCount="101">
  <si>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</si>
  <si>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</si>
  <si>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</si>
  <si>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</si>
  <si>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</si>
  <si>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</si>
  <si>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</si>
  <si>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</si>
  <si>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</si>
  <si>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</si>
  <si>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</si>
  <si>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</si>
  <si>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</si>
  <si>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</si>
  <si>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</si>
  <si>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</si>
  <si>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</si>
  <si>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PURI</t>
  </si>
  <si>
    <t>UMERKOT</t>
  </si>
  <si>
    <t>Kindly, verify &amp; confirm within 7 days, else GST will be filed by 20th OCTOBER, 2025.
GST to be paid by Consignor under Reverse Charge Mechanism(RCM) as per GST.</t>
  </si>
  <si>
    <t>02/9/2025</t>
  </si>
  <si>
    <t>PL/JA/10205</t>
  </si>
  <si>
    <t>2104</t>
  </si>
  <si>
    <t>PL/JA/10206</t>
  </si>
  <si>
    <t>2153</t>
  </si>
  <si>
    <t>05/9/2025</t>
  </si>
  <si>
    <t>PL/JA/10514</t>
  </si>
  <si>
    <t>2188</t>
  </si>
  <si>
    <t>PL/JA/10515</t>
  </si>
  <si>
    <t>2189</t>
  </si>
  <si>
    <t>06/9/2025</t>
  </si>
  <si>
    <t>PL/JA/10614</t>
  </si>
  <si>
    <t>2206</t>
  </si>
  <si>
    <t>11/9/2025</t>
  </si>
  <si>
    <t>PL/JA/10949</t>
  </si>
  <si>
    <t>2249</t>
  </si>
  <si>
    <t>15/9/2025</t>
  </si>
  <si>
    <t>PL/JA/11054</t>
  </si>
  <si>
    <t>2276</t>
  </si>
  <si>
    <t>16/9/2025</t>
  </si>
  <si>
    <t>PL/JA/11127</t>
  </si>
  <si>
    <t>2311</t>
  </si>
  <si>
    <t>PL/JA/11128</t>
  </si>
  <si>
    <t>2312</t>
  </si>
  <si>
    <t>22/9/2025</t>
  </si>
  <si>
    <t>PL/JA/11431</t>
  </si>
  <si>
    <t>2348</t>
  </si>
  <si>
    <t>PL/JA/11433</t>
  </si>
  <si>
    <t>2347</t>
  </si>
  <si>
    <t>PL/JA/11446</t>
  </si>
  <si>
    <t>2349</t>
  </si>
  <si>
    <t>24/9/2025</t>
  </si>
  <si>
    <t>PL/JA/11510</t>
  </si>
  <si>
    <t>2372</t>
  </si>
  <si>
    <t>PL/JA/11511</t>
  </si>
  <si>
    <t>2370</t>
  </si>
  <si>
    <t>25/9/2025</t>
  </si>
  <si>
    <t>PL/JA/11583</t>
  </si>
  <si>
    <t>2397</t>
  </si>
  <si>
    <t>SORO</t>
  </si>
  <si>
    <t>PL/JA/11584</t>
  </si>
  <si>
    <t>2396</t>
  </si>
  <si>
    <t>26/9/2025</t>
  </si>
  <si>
    <t>PL/JA/11638</t>
  </si>
  <si>
    <t>2421</t>
  </si>
  <si>
    <t>PL/JA/11660</t>
  </si>
  <si>
    <t>2419</t>
  </si>
  <si>
    <t>27/9/2025</t>
  </si>
  <si>
    <t>PL/JA/11675</t>
  </si>
  <si>
    <t>2442</t>
  </si>
  <si>
    <t>PL/JA/11677</t>
  </si>
  <si>
    <t>2441</t>
  </si>
  <si>
    <t>PL/JA/11678</t>
  </si>
  <si>
    <t>2429</t>
  </si>
  <si>
    <t>PL/JA/11713</t>
  </si>
  <si>
    <t>2433</t>
  </si>
  <si>
    <t>PL/JA/11714</t>
  </si>
  <si>
    <t>2404</t>
  </si>
  <si>
    <t>PL/JA/11727</t>
  </si>
  <si>
    <t>2446</t>
  </si>
  <si>
    <t>PL/JA/11729</t>
  </si>
  <si>
    <t>2432</t>
  </si>
  <si>
    <t>PL/JA/11747</t>
  </si>
  <si>
    <t>2435</t>
  </si>
  <si>
    <t>29/9/2025</t>
  </si>
  <si>
    <t>PL/JA/11815</t>
  </si>
  <si>
    <t>2500</t>
  </si>
  <si>
    <t>PL/JA/11849</t>
  </si>
  <si>
    <t>2467</t>
  </si>
  <si>
    <t>PL/JA/11850</t>
  </si>
  <si>
    <t>2503</t>
  </si>
  <si>
    <t>PL/JA/11851</t>
  </si>
  <si>
    <t>2489</t>
  </si>
  <si>
    <t>PL/JA/11852</t>
  </si>
  <si>
    <t>2490</t>
  </si>
  <si>
    <t>PL/JA/11873</t>
  </si>
  <si>
    <t>2485</t>
  </si>
  <si>
    <t>PL/JA/11915</t>
  </si>
  <si>
    <t>2527</t>
  </si>
  <si>
    <t>(RUPEES TWENTY EIGHT THOUSAND TWO HUNDRED EIGHTY EIGHT ONLY)</t>
  </si>
  <si>
    <t>Bill Date: 30/09/2025
Bill NO. : 16894
Total Amount: 28288.00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</si>
</sst>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21" xfId="0" applyNumberFormat="1" applyFont="1" applyBorder="1"/>
    <xf numFmtId="2" fontId="1" fillId="0" borderId="16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933450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tabSelected="1" workbookViewId="0">
      <selection activeCell="U9" sqref="U9"/>
    </sheetView>
  </sheetViews>
  <sheetFormatPr defaultRowHeight="15"/>
  <cols>
    <col min="1" max="1" width="2" style="1" customWidth="1"/>
    <col min="2" max="2" width="4.5703125" style="1" customWidth="1"/>
    <col min="3" max="3" width="10" style="1" customWidth="1"/>
    <col min="4" max="4" width="12.42578125" style="1" customWidth="1"/>
    <col min="5" max="5" width="8.7109375" style="1" bestFit="1" customWidth="1"/>
    <col min="6" max="6" width="6.7109375" style="1" customWidth="1"/>
    <col min="7" max="7" width="18" style="1" bestFit="1" customWidth="1"/>
    <col min="8" max="8" width="7.140625" style="1" customWidth="1"/>
    <col min="9" max="9" width="7.5703125" style="2" customWidth="1"/>
    <col min="10" max="10" width="8" style="2" customWidth="1"/>
    <col min="11" max="11" width="9.85546875" style="2" customWidth="1"/>
    <col min="12" max="16384" width="9.140625" style="1"/>
  </cols>
  <sheetData>
    <row r="1" spans="2:13" ht="83.25" customHeight="1" thickBot="1">
      <c r="B1" s="33"/>
      <c r="C1" s="34"/>
      <c r="D1" s="34"/>
      <c r="E1" s="34"/>
      <c r="F1" s="34"/>
      <c r="G1" s="34"/>
      <c r="H1" s="31" t="s">
        <v>14</v>
      </c>
      <c r="I1" s="31"/>
      <c r="J1" s="31"/>
      <c r="K1" s="32"/>
    </row>
    <row r="2" spans="2:13" s="4" customFormat="1" ht="78" customHeight="1" thickBot="1">
      <c r="B2" s="35" t="s">
        <v>15</v>
      </c>
      <c r="C2" s="36"/>
      <c r="D2" s="36"/>
      <c r="E2" s="36"/>
      <c r="F2" s="36"/>
      <c r="G2" s="37"/>
      <c r="H2" s="38" t="s">
        <v>100</v>
      </c>
      <c r="I2" s="39"/>
      <c r="J2" s="39"/>
      <c r="K2" s="40"/>
      <c r="M2" s="5"/>
    </row>
    <row r="3" spans="2:13" s="4" customFormat="1" ht="15.95" customHeight="1" thickBot="1">
      <c r="B3" s="9" t="s">
        <v>10</v>
      </c>
      <c r="C3" s="10" t="s">
        <v>11</v>
      </c>
      <c r="D3" s="10" t="s">
        <v>12</v>
      </c>
      <c r="E3" s="10" t="s">
        <v>6</v>
      </c>
      <c r="F3" s="10" t="s">
        <v>3</v>
      </c>
      <c r="G3" s="10" t="s">
        <v>5</v>
      </c>
      <c r="H3" s="10" t="s">
        <v>7</v>
      </c>
      <c r="I3" s="11" t="s">
        <v>8</v>
      </c>
      <c r="J3" s="11" t="s">
        <v>13</v>
      </c>
      <c r="K3" s="12" t="s">
        <v>9</v>
      </c>
    </row>
    <row r="4" spans="2:13" s="4" customFormat="1" ht="15.95" customHeight="1">
      <c r="B4" s="14">
        <v>1</v>
      </c>
      <c r="C4" s="15" t="s">
        <v>20</v>
      </c>
      <c r="D4" s="15" t="s">
        <v>21</v>
      </c>
      <c r="E4" s="15" t="s">
        <v>22</v>
      </c>
      <c r="F4" s="15" t="s">
        <v>4</v>
      </c>
      <c r="G4" s="15" t="s">
        <v>1</v>
      </c>
      <c r="H4" s="15">
        <v>8</v>
      </c>
      <c r="I4" s="16">
        <f>VLOOKUP(G4,'[1]EMAMI LTD'!$C$4:$D$113,2,FALSE)</f>
        <v>32</v>
      </c>
      <c r="J4" s="16">
        <v>25</v>
      </c>
      <c r="K4" s="17">
        <f t="shared" ref="K4:K36" si="0">H4*I4+J4</f>
        <v>281</v>
      </c>
    </row>
    <row r="5" spans="2:13" s="4" customFormat="1" ht="15.95" customHeight="1">
      <c r="B5" s="18">
        <f>B4+1</f>
        <v>2</v>
      </c>
      <c r="C5" s="6" t="s">
        <v>20</v>
      </c>
      <c r="D5" s="6" t="s">
        <v>23</v>
      </c>
      <c r="E5" s="6" t="s">
        <v>24</v>
      </c>
      <c r="F5" s="6" t="s">
        <v>4</v>
      </c>
      <c r="G5" s="6" t="s">
        <v>1</v>
      </c>
      <c r="H5" s="6">
        <v>13</v>
      </c>
      <c r="I5" s="7">
        <f>VLOOKUP(G5,'[1]EMAMI LTD'!$C$4:$D$113,2,FALSE)</f>
        <v>32</v>
      </c>
      <c r="J5" s="7">
        <v>25</v>
      </c>
      <c r="K5" s="19">
        <f t="shared" si="0"/>
        <v>441</v>
      </c>
    </row>
    <row r="6" spans="2:13" s="4" customFormat="1" ht="15.95" customHeight="1">
      <c r="B6" s="18">
        <f t="shared" ref="B6:B36" si="1">B5+1</f>
        <v>3</v>
      </c>
      <c r="C6" s="6" t="s">
        <v>25</v>
      </c>
      <c r="D6" s="6" t="s">
        <v>26</v>
      </c>
      <c r="E6" s="6" t="s">
        <v>27</v>
      </c>
      <c r="F6" s="6" t="s">
        <v>4</v>
      </c>
      <c r="G6" s="6" t="s">
        <v>1</v>
      </c>
      <c r="H6" s="6">
        <v>59</v>
      </c>
      <c r="I6" s="7">
        <f>VLOOKUP(G6,'[1]EMAMI LTD'!$C$4:$D$113,2,FALSE)</f>
        <v>32</v>
      </c>
      <c r="J6" s="7">
        <v>25</v>
      </c>
      <c r="K6" s="19">
        <f t="shared" si="0"/>
        <v>1913</v>
      </c>
    </row>
    <row r="7" spans="2:13" s="4" customFormat="1" ht="15.95" customHeight="1">
      <c r="B7" s="18">
        <f t="shared" si="1"/>
        <v>4</v>
      </c>
      <c r="C7" s="6" t="s">
        <v>25</v>
      </c>
      <c r="D7" s="6" t="s">
        <v>28</v>
      </c>
      <c r="E7" s="6" t="s">
        <v>29</v>
      </c>
      <c r="F7" s="6" t="s">
        <v>4</v>
      </c>
      <c r="G7" s="6" t="s">
        <v>1</v>
      </c>
      <c r="H7" s="6">
        <v>11</v>
      </c>
      <c r="I7" s="7">
        <f>VLOOKUP(G7,'[1]EMAMI LTD'!$C$4:$D$113,2,FALSE)</f>
        <v>32</v>
      </c>
      <c r="J7" s="7">
        <v>25</v>
      </c>
      <c r="K7" s="19">
        <f t="shared" si="0"/>
        <v>377</v>
      </c>
    </row>
    <row r="8" spans="2:13" s="4" customFormat="1" ht="15.95" customHeight="1">
      <c r="B8" s="18">
        <f t="shared" si="1"/>
        <v>5</v>
      </c>
      <c r="C8" s="6" t="s">
        <v>30</v>
      </c>
      <c r="D8" s="6" t="s">
        <v>31</v>
      </c>
      <c r="E8" s="6" t="s">
        <v>32</v>
      </c>
      <c r="F8" s="6" t="s">
        <v>4</v>
      </c>
      <c r="G8" s="6" t="s">
        <v>2</v>
      </c>
      <c r="H8" s="6">
        <v>30</v>
      </c>
      <c r="I8" s="7">
        <f>VLOOKUP(G8,'[1]EMAMI LTD'!$C$4:$D$113,2,FALSE)</f>
        <v>32</v>
      </c>
      <c r="J8" s="7">
        <v>25</v>
      </c>
      <c r="K8" s="19">
        <f t="shared" si="0"/>
        <v>985</v>
      </c>
    </row>
    <row r="9" spans="2:13" s="4" customFormat="1" ht="15.95" customHeight="1">
      <c r="B9" s="18">
        <f t="shared" si="1"/>
        <v>6</v>
      </c>
      <c r="C9" s="6" t="s">
        <v>33</v>
      </c>
      <c r="D9" s="6" t="s">
        <v>34</v>
      </c>
      <c r="E9" s="6" t="s">
        <v>35</v>
      </c>
      <c r="F9" s="6" t="s">
        <v>4</v>
      </c>
      <c r="G9" s="6" t="s">
        <v>1</v>
      </c>
      <c r="H9" s="6">
        <v>9</v>
      </c>
      <c r="I9" s="7">
        <f>VLOOKUP(G9,'[1]EMAMI LTD'!$C$4:$D$113,2,FALSE)</f>
        <v>32</v>
      </c>
      <c r="J9" s="7">
        <v>25</v>
      </c>
      <c r="K9" s="19">
        <f t="shared" si="0"/>
        <v>313</v>
      </c>
    </row>
    <row r="10" spans="2:13" s="4" customFormat="1" ht="15.95" customHeight="1">
      <c r="B10" s="18">
        <f t="shared" si="1"/>
        <v>7</v>
      </c>
      <c r="C10" s="6" t="s">
        <v>36</v>
      </c>
      <c r="D10" s="6" t="s">
        <v>37</v>
      </c>
      <c r="E10" s="6" t="s">
        <v>38</v>
      </c>
      <c r="F10" s="6" t="s">
        <v>4</v>
      </c>
      <c r="G10" s="6" t="s">
        <v>2</v>
      </c>
      <c r="H10" s="6">
        <v>3</v>
      </c>
      <c r="I10" s="7">
        <f>VLOOKUP(G10,'[1]EMAMI LTD'!$C$4:$D$113,2,FALSE)</f>
        <v>32</v>
      </c>
      <c r="J10" s="7">
        <v>25</v>
      </c>
      <c r="K10" s="19">
        <f t="shared" si="0"/>
        <v>121</v>
      </c>
    </row>
    <row r="11" spans="2:13" s="4" customFormat="1" ht="15.95" customHeight="1">
      <c r="B11" s="18">
        <f t="shared" si="1"/>
        <v>8</v>
      </c>
      <c r="C11" s="6" t="s">
        <v>39</v>
      </c>
      <c r="D11" s="6" t="s">
        <v>40</v>
      </c>
      <c r="E11" s="6" t="s">
        <v>41</v>
      </c>
      <c r="F11" s="6" t="s">
        <v>4</v>
      </c>
      <c r="G11" s="6" t="s">
        <v>2</v>
      </c>
      <c r="H11" s="6">
        <v>14</v>
      </c>
      <c r="I11" s="7">
        <f>VLOOKUP(G11,'[1]EMAMI LTD'!$C$4:$D$113,2,FALSE)</f>
        <v>32</v>
      </c>
      <c r="J11" s="7">
        <v>25</v>
      </c>
      <c r="K11" s="19">
        <f t="shared" si="0"/>
        <v>473</v>
      </c>
    </row>
    <row r="12" spans="2:13" s="4" customFormat="1" ht="15.95" customHeight="1">
      <c r="B12" s="18">
        <f t="shared" si="1"/>
        <v>9</v>
      </c>
      <c r="C12" s="6" t="s">
        <v>39</v>
      </c>
      <c r="D12" s="6" t="s">
        <v>42</v>
      </c>
      <c r="E12" s="6" t="s">
        <v>43</v>
      </c>
      <c r="F12" s="6" t="s">
        <v>4</v>
      </c>
      <c r="G12" s="6" t="s">
        <v>1</v>
      </c>
      <c r="H12" s="6">
        <v>80</v>
      </c>
      <c r="I12" s="7">
        <f>VLOOKUP(G12,'[1]EMAMI LTD'!$C$4:$D$113,2,FALSE)</f>
        <v>32</v>
      </c>
      <c r="J12" s="7">
        <v>25</v>
      </c>
      <c r="K12" s="19">
        <f t="shared" si="0"/>
        <v>2585</v>
      </c>
    </row>
    <row r="13" spans="2:13" s="4" customFormat="1" ht="15.95" customHeight="1">
      <c r="B13" s="18">
        <f t="shared" si="1"/>
        <v>10</v>
      </c>
      <c r="C13" s="6" t="s">
        <v>44</v>
      </c>
      <c r="D13" s="6" t="s">
        <v>45</v>
      </c>
      <c r="E13" s="6" t="s">
        <v>46</v>
      </c>
      <c r="F13" s="6" t="s">
        <v>4</v>
      </c>
      <c r="G13" s="6" t="s">
        <v>1</v>
      </c>
      <c r="H13" s="6">
        <v>18</v>
      </c>
      <c r="I13" s="7">
        <f>VLOOKUP(G13,'[1]EMAMI LTD'!$C$4:$D$113,2,FALSE)</f>
        <v>32</v>
      </c>
      <c r="J13" s="7">
        <v>25</v>
      </c>
      <c r="K13" s="19">
        <f t="shared" si="0"/>
        <v>601</v>
      </c>
    </row>
    <row r="14" spans="2:13" s="4" customFormat="1" ht="15.95" customHeight="1">
      <c r="B14" s="18">
        <f t="shared" si="1"/>
        <v>11</v>
      </c>
      <c r="C14" s="6" t="s">
        <v>44</v>
      </c>
      <c r="D14" s="6" t="s">
        <v>47</v>
      </c>
      <c r="E14" s="6" t="s">
        <v>48</v>
      </c>
      <c r="F14" s="6" t="s">
        <v>4</v>
      </c>
      <c r="G14" s="6" t="s">
        <v>2</v>
      </c>
      <c r="H14" s="6">
        <v>2</v>
      </c>
      <c r="I14" s="7">
        <f>VLOOKUP(G14,'[1]EMAMI LTD'!$C$4:$D$113,2,FALSE)</f>
        <v>32</v>
      </c>
      <c r="J14" s="7">
        <v>25</v>
      </c>
      <c r="K14" s="19">
        <f t="shared" si="0"/>
        <v>89</v>
      </c>
    </row>
    <row r="15" spans="2:13" s="4" customFormat="1" ht="15.95" customHeight="1">
      <c r="B15" s="18">
        <f t="shared" si="1"/>
        <v>12</v>
      </c>
      <c r="C15" s="6" t="s">
        <v>44</v>
      </c>
      <c r="D15" s="6" t="s">
        <v>49</v>
      </c>
      <c r="E15" s="6" t="s">
        <v>50</v>
      </c>
      <c r="F15" s="6" t="s">
        <v>4</v>
      </c>
      <c r="G15" s="6" t="s">
        <v>17</v>
      </c>
      <c r="H15" s="6">
        <v>67</v>
      </c>
      <c r="I15" s="7">
        <f>VLOOKUP(G15,'[1]EMAMI LTD'!$C$4:$D$113,2,FALSE)</f>
        <v>29</v>
      </c>
      <c r="J15" s="7">
        <v>25</v>
      </c>
      <c r="K15" s="19">
        <f t="shared" si="0"/>
        <v>1968</v>
      </c>
    </row>
    <row r="16" spans="2:13" s="4" customFormat="1" ht="15.95" customHeight="1">
      <c r="B16" s="18">
        <f t="shared" si="1"/>
        <v>13</v>
      </c>
      <c r="C16" s="6" t="s">
        <v>51</v>
      </c>
      <c r="D16" s="6" t="s">
        <v>52</v>
      </c>
      <c r="E16" s="6" t="s">
        <v>53</v>
      </c>
      <c r="F16" s="6" t="s">
        <v>4</v>
      </c>
      <c r="G16" s="6" t="s">
        <v>1</v>
      </c>
      <c r="H16" s="6">
        <v>4</v>
      </c>
      <c r="I16" s="7">
        <f>VLOOKUP(G16,'[1]EMAMI LTD'!$C$4:$D$113,2,FALSE)</f>
        <v>32</v>
      </c>
      <c r="J16" s="7">
        <v>25</v>
      </c>
      <c r="K16" s="19">
        <f t="shared" si="0"/>
        <v>153</v>
      </c>
    </row>
    <row r="17" spans="2:11" s="4" customFormat="1" ht="15.95" customHeight="1">
      <c r="B17" s="18">
        <f t="shared" si="1"/>
        <v>14</v>
      </c>
      <c r="C17" s="6" t="s">
        <v>51</v>
      </c>
      <c r="D17" s="6" t="s">
        <v>54</v>
      </c>
      <c r="E17" s="6" t="s">
        <v>55</v>
      </c>
      <c r="F17" s="6" t="s">
        <v>4</v>
      </c>
      <c r="G17" s="6" t="s">
        <v>1</v>
      </c>
      <c r="H17" s="6">
        <v>24</v>
      </c>
      <c r="I17" s="7">
        <f>VLOOKUP(G17,'[1]EMAMI LTD'!$C$4:$D$113,2,FALSE)</f>
        <v>32</v>
      </c>
      <c r="J17" s="7">
        <v>25</v>
      </c>
      <c r="K17" s="19">
        <f t="shared" si="0"/>
        <v>793</v>
      </c>
    </row>
    <row r="18" spans="2:11" s="4" customFormat="1" ht="15.95" customHeight="1">
      <c r="B18" s="18">
        <f t="shared" si="1"/>
        <v>15</v>
      </c>
      <c r="C18" s="6" t="s">
        <v>56</v>
      </c>
      <c r="D18" s="6" t="s">
        <v>57</v>
      </c>
      <c r="E18" s="6" t="s">
        <v>58</v>
      </c>
      <c r="F18" s="6" t="s">
        <v>4</v>
      </c>
      <c r="G18" s="6" t="s">
        <v>59</v>
      </c>
      <c r="H18" s="6">
        <v>6</v>
      </c>
      <c r="I18" s="7">
        <f>VLOOKUP(G18,'[1]EMAMI LTD'!$C$4:$D$113,2,FALSE)</f>
        <v>32</v>
      </c>
      <c r="J18" s="7">
        <v>25</v>
      </c>
      <c r="K18" s="19">
        <f t="shared" si="0"/>
        <v>217</v>
      </c>
    </row>
    <row r="19" spans="2:11" s="4" customFormat="1" ht="15.95" customHeight="1">
      <c r="B19" s="18">
        <f t="shared" si="1"/>
        <v>16</v>
      </c>
      <c r="C19" s="6" t="s">
        <v>56</v>
      </c>
      <c r="D19" s="6" t="s">
        <v>60</v>
      </c>
      <c r="E19" s="6" t="s">
        <v>61</v>
      </c>
      <c r="F19" s="6" t="s">
        <v>4</v>
      </c>
      <c r="G19" s="6" t="s">
        <v>59</v>
      </c>
      <c r="H19" s="6">
        <v>13</v>
      </c>
      <c r="I19" s="7">
        <f>VLOOKUP(G19,'[1]EMAMI LTD'!$C$4:$D$113,2,FALSE)</f>
        <v>32</v>
      </c>
      <c r="J19" s="7">
        <v>25</v>
      </c>
      <c r="K19" s="19">
        <f t="shared" si="0"/>
        <v>441</v>
      </c>
    </row>
    <row r="20" spans="2:11" s="4" customFormat="1" ht="15.95" customHeight="1">
      <c r="B20" s="18">
        <f t="shared" si="1"/>
        <v>17</v>
      </c>
      <c r="C20" s="6" t="s">
        <v>62</v>
      </c>
      <c r="D20" s="6" t="s">
        <v>63</v>
      </c>
      <c r="E20" s="6" t="s">
        <v>64</v>
      </c>
      <c r="F20" s="6" t="s">
        <v>4</v>
      </c>
      <c r="G20" s="6" t="s">
        <v>18</v>
      </c>
      <c r="H20" s="6">
        <v>136</v>
      </c>
      <c r="I20" s="7">
        <f>VLOOKUP(G20,'[1]EMAMI LTD'!$C$4:$D$113,2,FALSE)</f>
        <v>40</v>
      </c>
      <c r="J20" s="7">
        <v>25</v>
      </c>
      <c r="K20" s="19">
        <f t="shared" si="0"/>
        <v>5465</v>
      </c>
    </row>
    <row r="21" spans="2:11" s="4" customFormat="1" ht="15.95" customHeight="1">
      <c r="B21" s="18">
        <f t="shared" si="1"/>
        <v>18</v>
      </c>
      <c r="C21" s="6" t="s">
        <v>62</v>
      </c>
      <c r="D21" s="6" t="s">
        <v>65</v>
      </c>
      <c r="E21" s="6" t="s">
        <v>66</v>
      </c>
      <c r="F21" s="6" t="s">
        <v>4</v>
      </c>
      <c r="G21" s="6" t="s">
        <v>2</v>
      </c>
      <c r="H21" s="6">
        <v>3</v>
      </c>
      <c r="I21" s="7">
        <f>VLOOKUP(G21,'[1]EMAMI LTD'!$C$4:$D$113,2,FALSE)</f>
        <v>32</v>
      </c>
      <c r="J21" s="7">
        <v>25</v>
      </c>
      <c r="K21" s="19">
        <f t="shared" si="0"/>
        <v>121</v>
      </c>
    </row>
    <row r="22" spans="2:11" s="4" customFormat="1" ht="15.95" customHeight="1">
      <c r="B22" s="18">
        <f t="shared" si="1"/>
        <v>19</v>
      </c>
      <c r="C22" s="6" t="s">
        <v>67</v>
      </c>
      <c r="D22" s="6" t="s">
        <v>68</v>
      </c>
      <c r="E22" s="6" t="s">
        <v>69</v>
      </c>
      <c r="F22" s="6" t="s">
        <v>4</v>
      </c>
      <c r="G22" s="6" t="s">
        <v>1</v>
      </c>
      <c r="H22" s="6">
        <v>3</v>
      </c>
      <c r="I22" s="7">
        <f>VLOOKUP(G22,'[1]EMAMI LTD'!$C$4:$D$113,2,FALSE)</f>
        <v>32</v>
      </c>
      <c r="J22" s="7">
        <v>25</v>
      </c>
      <c r="K22" s="19">
        <f t="shared" si="0"/>
        <v>121</v>
      </c>
    </row>
    <row r="23" spans="2:11" s="4" customFormat="1" ht="15.95" customHeight="1">
      <c r="B23" s="18">
        <f t="shared" si="1"/>
        <v>20</v>
      </c>
      <c r="C23" s="6" t="s">
        <v>67</v>
      </c>
      <c r="D23" s="6" t="s">
        <v>70</v>
      </c>
      <c r="E23" s="6" t="s">
        <v>71</v>
      </c>
      <c r="F23" s="6" t="s">
        <v>4</v>
      </c>
      <c r="G23" s="6" t="s">
        <v>1</v>
      </c>
      <c r="H23" s="6">
        <v>67</v>
      </c>
      <c r="I23" s="7">
        <f>VLOOKUP(G23,'[1]EMAMI LTD'!$C$4:$D$113,2,FALSE)</f>
        <v>32</v>
      </c>
      <c r="J23" s="7">
        <v>25</v>
      </c>
      <c r="K23" s="19">
        <f t="shared" si="0"/>
        <v>2169</v>
      </c>
    </row>
    <row r="24" spans="2:11" s="4" customFormat="1" ht="15.95" customHeight="1">
      <c r="B24" s="18">
        <f t="shared" si="1"/>
        <v>21</v>
      </c>
      <c r="C24" s="6" t="s">
        <v>67</v>
      </c>
      <c r="D24" s="6" t="s">
        <v>72</v>
      </c>
      <c r="E24" s="6" t="s">
        <v>73</v>
      </c>
      <c r="F24" s="6" t="s">
        <v>4</v>
      </c>
      <c r="G24" s="6" t="s">
        <v>1</v>
      </c>
      <c r="H24" s="6">
        <v>11</v>
      </c>
      <c r="I24" s="7">
        <f>VLOOKUP(G24,'[1]EMAMI LTD'!$C$4:$D$113,2,FALSE)</f>
        <v>32</v>
      </c>
      <c r="J24" s="7">
        <v>25</v>
      </c>
      <c r="K24" s="19">
        <f t="shared" si="0"/>
        <v>377</v>
      </c>
    </row>
    <row r="25" spans="2:11" s="4" customFormat="1" ht="15.95" customHeight="1">
      <c r="B25" s="18">
        <f t="shared" si="1"/>
        <v>22</v>
      </c>
      <c r="C25" s="6" t="s">
        <v>67</v>
      </c>
      <c r="D25" s="6" t="s">
        <v>74</v>
      </c>
      <c r="E25" s="6" t="s">
        <v>75</v>
      </c>
      <c r="F25" s="6" t="s">
        <v>4</v>
      </c>
      <c r="G25" s="6" t="s">
        <v>2</v>
      </c>
      <c r="H25" s="6">
        <v>5</v>
      </c>
      <c r="I25" s="7">
        <f>VLOOKUP(G25,'[1]EMAMI LTD'!$C$4:$D$113,2,FALSE)</f>
        <v>32</v>
      </c>
      <c r="J25" s="7">
        <v>25</v>
      </c>
      <c r="K25" s="19">
        <f t="shared" si="0"/>
        <v>185</v>
      </c>
    </row>
    <row r="26" spans="2:11" s="4" customFormat="1" ht="15.95" customHeight="1">
      <c r="B26" s="18">
        <f t="shared" si="1"/>
        <v>23</v>
      </c>
      <c r="C26" s="6" t="s">
        <v>67</v>
      </c>
      <c r="D26" s="6" t="s">
        <v>76</v>
      </c>
      <c r="E26" s="6" t="s">
        <v>77</v>
      </c>
      <c r="F26" s="6" t="s">
        <v>4</v>
      </c>
      <c r="G26" s="6" t="s">
        <v>16</v>
      </c>
      <c r="H26" s="6">
        <v>5</v>
      </c>
      <c r="I26" s="7">
        <f>VLOOKUP(G26,'[1]EMAMI LTD'!$C$4:$D$113,2,FALSE)</f>
        <v>32</v>
      </c>
      <c r="J26" s="7">
        <v>25</v>
      </c>
      <c r="K26" s="19">
        <f t="shared" si="0"/>
        <v>185</v>
      </c>
    </row>
    <row r="27" spans="2:11" s="4" customFormat="1" ht="15.95" customHeight="1">
      <c r="B27" s="18">
        <f t="shared" si="1"/>
        <v>24</v>
      </c>
      <c r="C27" s="6" t="s">
        <v>67</v>
      </c>
      <c r="D27" s="6" t="s">
        <v>78</v>
      </c>
      <c r="E27" s="6" t="s">
        <v>79</v>
      </c>
      <c r="F27" s="6" t="s">
        <v>4</v>
      </c>
      <c r="G27" s="6" t="s">
        <v>18</v>
      </c>
      <c r="H27" s="6">
        <v>30</v>
      </c>
      <c r="I27" s="7">
        <f>VLOOKUP(G27,'[1]EMAMI LTD'!$C$4:$D$113,2,FALSE)</f>
        <v>40</v>
      </c>
      <c r="J27" s="7">
        <v>25</v>
      </c>
      <c r="K27" s="19">
        <f t="shared" si="0"/>
        <v>1225</v>
      </c>
    </row>
    <row r="28" spans="2:11" s="4" customFormat="1" ht="15.95" customHeight="1">
      <c r="B28" s="18">
        <f t="shared" si="1"/>
        <v>25</v>
      </c>
      <c r="C28" s="6" t="s">
        <v>67</v>
      </c>
      <c r="D28" s="6" t="s">
        <v>80</v>
      </c>
      <c r="E28" s="6" t="s">
        <v>81</v>
      </c>
      <c r="F28" s="6" t="s">
        <v>4</v>
      </c>
      <c r="G28" s="6" t="s">
        <v>2</v>
      </c>
      <c r="H28" s="6">
        <v>78</v>
      </c>
      <c r="I28" s="7">
        <f>VLOOKUP(G28,'[1]EMAMI LTD'!$C$4:$D$113,2,FALSE)</f>
        <v>32</v>
      </c>
      <c r="J28" s="7">
        <v>25</v>
      </c>
      <c r="K28" s="19">
        <f t="shared" si="0"/>
        <v>2521</v>
      </c>
    </row>
    <row r="29" spans="2:11" s="4" customFormat="1" ht="15.95" customHeight="1">
      <c r="B29" s="18">
        <f t="shared" si="1"/>
        <v>26</v>
      </c>
      <c r="C29" s="6" t="s">
        <v>67</v>
      </c>
      <c r="D29" s="6" t="s">
        <v>82</v>
      </c>
      <c r="E29" s="6" t="s">
        <v>83</v>
      </c>
      <c r="F29" s="6" t="s">
        <v>4</v>
      </c>
      <c r="G29" s="6" t="s">
        <v>2</v>
      </c>
      <c r="H29" s="6">
        <v>20</v>
      </c>
      <c r="I29" s="7">
        <f>VLOOKUP(G29,'[1]EMAMI LTD'!$C$4:$D$113,2,FALSE)</f>
        <v>32</v>
      </c>
      <c r="J29" s="7">
        <v>25</v>
      </c>
      <c r="K29" s="19">
        <f t="shared" si="0"/>
        <v>665</v>
      </c>
    </row>
    <row r="30" spans="2:11" s="4" customFormat="1" ht="15.95" customHeight="1">
      <c r="B30" s="18">
        <f t="shared" si="1"/>
        <v>27</v>
      </c>
      <c r="C30" s="6" t="s">
        <v>84</v>
      </c>
      <c r="D30" s="6" t="s">
        <v>85</v>
      </c>
      <c r="E30" s="6" t="s">
        <v>86</v>
      </c>
      <c r="F30" s="6" t="s">
        <v>4</v>
      </c>
      <c r="G30" s="6" t="s">
        <v>1</v>
      </c>
      <c r="H30" s="6">
        <v>21</v>
      </c>
      <c r="I30" s="7">
        <f>VLOOKUP(G30,'[1]EMAMI LTD'!$C$4:$D$113,2,FALSE)</f>
        <v>32</v>
      </c>
      <c r="J30" s="7">
        <v>25</v>
      </c>
      <c r="K30" s="19">
        <f t="shared" si="0"/>
        <v>697</v>
      </c>
    </row>
    <row r="31" spans="2:11" s="4" customFormat="1" ht="15.95" customHeight="1">
      <c r="B31" s="18">
        <f t="shared" si="1"/>
        <v>28</v>
      </c>
      <c r="C31" s="6" t="s">
        <v>84</v>
      </c>
      <c r="D31" s="6" t="s">
        <v>87</v>
      </c>
      <c r="E31" s="6" t="s">
        <v>88</v>
      </c>
      <c r="F31" s="6" t="s">
        <v>4</v>
      </c>
      <c r="G31" s="6" t="s">
        <v>17</v>
      </c>
      <c r="H31" s="6">
        <v>45</v>
      </c>
      <c r="I31" s="7">
        <f>VLOOKUP(G31,'[1]EMAMI LTD'!$C$4:$D$113,2,FALSE)</f>
        <v>29</v>
      </c>
      <c r="J31" s="7">
        <v>25</v>
      </c>
      <c r="K31" s="19">
        <f t="shared" si="0"/>
        <v>1330</v>
      </c>
    </row>
    <row r="32" spans="2:11" s="4" customFormat="1" ht="15.95" customHeight="1">
      <c r="B32" s="18">
        <f t="shared" si="1"/>
        <v>29</v>
      </c>
      <c r="C32" s="6" t="s">
        <v>84</v>
      </c>
      <c r="D32" s="6" t="s">
        <v>89</v>
      </c>
      <c r="E32" s="6" t="s">
        <v>90</v>
      </c>
      <c r="F32" s="6" t="s">
        <v>4</v>
      </c>
      <c r="G32" s="6" t="s">
        <v>1</v>
      </c>
      <c r="H32" s="6">
        <v>21</v>
      </c>
      <c r="I32" s="7">
        <f>VLOOKUP(G32,'[1]EMAMI LTD'!$C$4:$D$113,2,FALSE)</f>
        <v>32</v>
      </c>
      <c r="J32" s="7">
        <v>25</v>
      </c>
      <c r="K32" s="19">
        <f t="shared" si="0"/>
        <v>697</v>
      </c>
    </row>
    <row r="33" spans="2:11" s="4" customFormat="1" ht="15.95" customHeight="1">
      <c r="B33" s="18">
        <f t="shared" si="1"/>
        <v>30</v>
      </c>
      <c r="C33" s="6" t="s">
        <v>84</v>
      </c>
      <c r="D33" s="6" t="s">
        <v>91</v>
      </c>
      <c r="E33" s="6" t="s">
        <v>92</v>
      </c>
      <c r="F33" s="6" t="s">
        <v>4</v>
      </c>
      <c r="G33" s="6" t="s">
        <v>2</v>
      </c>
      <c r="H33" s="6">
        <v>3</v>
      </c>
      <c r="I33" s="7">
        <f>VLOOKUP(G33,'[1]EMAMI LTD'!$C$4:$D$113,2,FALSE)</f>
        <v>32</v>
      </c>
      <c r="J33" s="7">
        <v>25</v>
      </c>
      <c r="K33" s="19">
        <f t="shared" si="0"/>
        <v>121</v>
      </c>
    </row>
    <row r="34" spans="2:11" s="4" customFormat="1" ht="15.95" customHeight="1">
      <c r="B34" s="18">
        <f t="shared" si="1"/>
        <v>31</v>
      </c>
      <c r="C34" s="6" t="s">
        <v>84</v>
      </c>
      <c r="D34" s="6" t="s">
        <v>93</v>
      </c>
      <c r="E34" s="6" t="s">
        <v>94</v>
      </c>
      <c r="F34" s="6" t="s">
        <v>4</v>
      </c>
      <c r="G34" s="6" t="s">
        <v>16</v>
      </c>
      <c r="H34" s="6">
        <v>1</v>
      </c>
      <c r="I34" s="7">
        <f>VLOOKUP(G34,'[1]EMAMI LTD'!$C$4:$D$113,2,FALSE)</f>
        <v>32</v>
      </c>
      <c r="J34" s="7">
        <v>25</v>
      </c>
      <c r="K34" s="19">
        <f t="shared" si="0"/>
        <v>57</v>
      </c>
    </row>
    <row r="35" spans="2:11" s="4" customFormat="1" ht="15.95" customHeight="1">
      <c r="B35" s="18">
        <f t="shared" si="1"/>
        <v>32</v>
      </c>
      <c r="C35" s="6" t="s">
        <v>84</v>
      </c>
      <c r="D35" s="6" t="s">
        <v>95</v>
      </c>
      <c r="E35" s="6" t="s">
        <v>96</v>
      </c>
      <c r="F35" s="6" t="s">
        <v>4</v>
      </c>
      <c r="G35" s="6" t="s">
        <v>17</v>
      </c>
      <c r="H35" s="6">
        <v>10</v>
      </c>
      <c r="I35" s="7">
        <f>VLOOKUP(G35,'[1]EMAMI LTD'!$C$4:$D$113,2,FALSE)</f>
        <v>29</v>
      </c>
      <c r="J35" s="7">
        <v>25</v>
      </c>
      <c r="K35" s="19">
        <f t="shared" si="0"/>
        <v>315</v>
      </c>
    </row>
    <row r="36" spans="2:11" s="4" customFormat="1" ht="15.95" customHeight="1" thickBot="1">
      <c r="B36" s="20">
        <f t="shared" si="1"/>
        <v>33</v>
      </c>
      <c r="C36" s="21" t="s">
        <v>84</v>
      </c>
      <c r="D36" s="21" t="s">
        <v>97</v>
      </c>
      <c r="E36" s="21" t="s">
        <v>98</v>
      </c>
      <c r="F36" s="21" t="s">
        <v>4</v>
      </c>
      <c r="G36" s="21" t="s">
        <v>17</v>
      </c>
      <c r="H36" s="21">
        <v>9</v>
      </c>
      <c r="I36" s="22">
        <f>VLOOKUP(G36,'[1]EMAMI LTD'!$C$4:$D$113,2,FALSE)</f>
        <v>29</v>
      </c>
      <c r="J36" s="22">
        <v>25</v>
      </c>
      <c r="K36" s="23">
        <f t="shared" si="0"/>
        <v>286</v>
      </c>
    </row>
    <row r="37" spans="2:11" s="4" customFormat="1" ht="15.95" customHeight="1" thickBot="1">
      <c r="B37" s="41" t="s">
        <v>99</v>
      </c>
      <c r="C37" s="42"/>
      <c r="D37" s="42"/>
      <c r="E37" s="42"/>
      <c r="F37" s="42"/>
      <c r="G37" s="42"/>
      <c r="H37" s="42"/>
      <c r="I37" s="42"/>
      <c r="J37" s="43"/>
      <c r="K37" s="24">
        <f>SUM(K4:K36)</f>
        <v>28288</v>
      </c>
    </row>
    <row r="38" spans="2:11" s="4" customFormat="1" ht="15.95" customHeight="1" thickBot="1">
      <c r="B38" s="8"/>
      <c r="C38"/>
      <c r="D38"/>
      <c r="E38"/>
      <c r="F38"/>
      <c r="G38"/>
      <c r="H38" s="13">
        <f>SUM(H4:H36)</f>
        <v>829</v>
      </c>
      <c r="I38"/>
      <c r="J38"/>
      <c r="K38"/>
    </row>
    <row r="39" spans="2:11" s="3" customFormat="1" ht="30" customHeight="1" thickBot="1">
      <c r="B39" s="25" t="s">
        <v>19</v>
      </c>
      <c r="C39" s="26"/>
      <c r="D39" s="26"/>
      <c r="E39" s="26"/>
      <c r="F39" s="26"/>
      <c r="G39" s="26"/>
      <c r="H39" s="26"/>
      <c r="I39" s="26"/>
      <c r="J39" s="26"/>
      <c r="K39" s="27"/>
    </row>
    <row r="40" spans="2:11" s="3" customFormat="1" ht="30" customHeight="1" thickBot="1">
      <c r="B40" s="28" t="s">
        <v>0</v>
      </c>
      <c r="C40" s="29"/>
      <c r="D40" s="29"/>
      <c r="E40" s="29"/>
      <c r="F40" s="29"/>
      <c r="G40" s="29"/>
      <c r="H40" s="29"/>
      <c r="I40" s="29"/>
      <c r="J40" s="29"/>
      <c r="K40" s="30"/>
    </row>
  </sheetData>
  <sortState ref="C4:K50">
    <sortCondition ref="C4:C50"/>
    <sortCondition ref="D4:D50"/>
  </sortState>
  <mergeCells count="7">
    <mergeCell ref="B39:K39"/>
    <mergeCell ref="B40:K40"/>
    <mergeCell ref="H1:K1"/>
    <mergeCell ref="B1:G1"/>
    <mergeCell ref="B2:G2"/>
    <mergeCell ref="H2:K2"/>
    <mergeCell ref="B37:J37"/>
  </mergeCells>
  <conditionalFormatting sqref="D1:D1048576">
    <cfRule type="duplicateValues" dxfId="1" priority="1"/>
  </conditionalFormatting>
  <conditionalFormatting sqref="D3:D38">
    <cfRule type="duplicateValues" dxfId="0" priority="67"/>
  </conditionalFormatting>
  <pageMargins left="0.34" right="0.23622047244094491" top="0.21" bottom="0.48" header="0.51181102362204722" footer="0.2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2025-09-05T13:18:01Z</cp:lastPrinted>
  <dcterms:created xsi:type="dcterms:W3CDTF">2023-06-09T11:03:29Z</dcterms:created>
  <dcterms:modified xsi:type="dcterms:W3CDTF">2025-10-10T10:23:33Z</dcterms:modified>
</cp:coreProperties>
</file>