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Invoice!$B$5:$K$54</definedName>
    <definedName name="_xlnm.Print_Titles" localSheetId="0">Invoice!$3:$5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I6" i="1"/>
  <c r="K6" i="1" s="1"/>
  <c r="K51" i="1" l="1"/>
</calcChain>
</file>

<file path=xl/sharedStrings.xml><?xml version="1.0" encoding="utf-8"?>
<sst xmlns="http://schemas.openxmlformats.org/spreadsheetml/2006/main" count="239" uniqueCount="137">
  <si>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</si>
  <si>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</si>
  <si>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</si>
  <si>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</si>
  <si>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</si>
  <si>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</si>
  <si>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</si>
  <si>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</si>
  <si>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</si>
  <si>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</si>
  <si>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</si>
  <si>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</si>
  <si>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</si>
  <si>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</si>
  <si>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</si>
  <si>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</si>
  <si>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</si>
  <si>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PURI</t>
  </si>
  <si>
    <t>UMERKOT</t>
  </si>
  <si>
    <t>SORO</t>
  </si>
  <si>
    <t>Kindly, verify &amp; confirm within 7 days, else GST will be filed by 20th NOV, 2025.
GST to be paid by Consignor under Reverse Charge Mechanism(RCM) as per GST.</t>
  </si>
  <si>
    <t>PL/JA/08665</t>
  </si>
  <si>
    <t>KHANDAPADA</t>
  </si>
  <si>
    <t>04/10/2025</t>
  </si>
  <si>
    <t>PL/JA/12030</t>
  </si>
  <si>
    <t>2545</t>
  </si>
  <si>
    <t>PL/JA/12031</t>
  </si>
  <si>
    <t>2550</t>
  </si>
  <si>
    <t>PL/JA/12032</t>
  </si>
  <si>
    <t>2551</t>
  </si>
  <si>
    <t>BHADRAK</t>
  </si>
  <si>
    <t>PL/JA/12050</t>
  </si>
  <si>
    <t>2542</t>
  </si>
  <si>
    <t>09/10/2025</t>
  </si>
  <si>
    <t>PL/JA/12236</t>
  </si>
  <si>
    <t>2561</t>
  </si>
  <si>
    <t>CHHATRAPUR</t>
  </si>
  <si>
    <t>PL/JA/12242</t>
  </si>
  <si>
    <t>2577</t>
  </si>
  <si>
    <t>PL/JA/12243</t>
  </si>
  <si>
    <t>2574</t>
  </si>
  <si>
    <t>10/10/2025</t>
  </si>
  <si>
    <t>PL/JA/12299</t>
  </si>
  <si>
    <t>2596</t>
  </si>
  <si>
    <t>CHANDIKHOL</t>
  </si>
  <si>
    <t>PL/JA/12300</t>
  </si>
  <si>
    <t>0171</t>
  </si>
  <si>
    <t>PL/JA/12304</t>
  </si>
  <si>
    <t>2608</t>
  </si>
  <si>
    <t>PL/JA/12319</t>
  </si>
  <si>
    <t>2615</t>
  </si>
  <si>
    <t>PL/JA/12363</t>
  </si>
  <si>
    <t>2587</t>
  </si>
  <si>
    <t>MALKANGIRI</t>
  </si>
  <si>
    <t>12/10/2025</t>
  </si>
  <si>
    <t>PL/JA/12466</t>
  </si>
  <si>
    <t>2640</t>
  </si>
  <si>
    <t>14/10/2025</t>
  </si>
  <si>
    <t>PL/JA/12531</t>
  </si>
  <si>
    <t>2673</t>
  </si>
  <si>
    <t>SAMBALPUR</t>
  </si>
  <si>
    <t>PL/JA/12539</t>
  </si>
  <si>
    <t>2672</t>
  </si>
  <si>
    <t>PL/JA/12654</t>
  </si>
  <si>
    <t>2697</t>
  </si>
  <si>
    <t>PL/JA/12655</t>
  </si>
  <si>
    <t>2695</t>
  </si>
  <si>
    <t>PL/JA/12656</t>
  </si>
  <si>
    <t>2688</t>
  </si>
  <si>
    <t>KEONJHAR</t>
  </si>
  <si>
    <t>15/10/2025</t>
  </si>
  <si>
    <t>PL/JA/12658</t>
  </si>
  <si>
    <t>2723</t>
  </si>
  <si>
    <t>BEGUNIA</t>
  </si>
  <si>
    <t>PL/JA/12659</t>
  </si>
  <si>
    <t>2694</t>
  </si>
  <si>
    <t>17/10/2025</t>
  </si>
  <si>
    <t>PL/JA/12717</t>
  </si>
  <si>
    <t>2759</t>
  </si>
  <si>
    <t>16/10/2025</t>
  </si>
  <si>
    <t>PL/JA/12718</t>
  </si>
  <si>
    <t>2765</t>
  </si>
  <si>
    <t>PL/JA/12737</t>
  </si>
  <si>
    <t>2763</t>
  </si>
  <si>
    <t>18/10/2025</t>
  </si>
  <si>
    <t>PL/JA/12793</t>
  </si>
  <si>
    <t>2780</t>
  </si>
  <si>
    <t>PL/JA/12804</t>
  </si>
  <si>
    <t>2789</t>
  </si>
  <si>
    <t>PL/JA/12812</t>
  </si>
  <si>
    <t>2797</t>
  </si>
  <si>
    <t>21/10/2025</t>
  </si>
  <si>
    <t>PL/JA/12864</t>
  </si>
  <si>
    <t>2815</t>
  </si>
  <si>
    <t>22/10/2025</t>
  </si>
  <si>
    <t>PL/JA/12867</t>
  </si>
  <si>
    <t>2814</t>
  </si>
  <si>
    <t>PL/JA/12917</t>
  </si>
  <si>
    <t>2827</t>
  </si>
  <si>
    <t>PL/JA/12921</t>
  </si>
  <si>
    <t>2828</t>
  </si>
  <si>
    <t>23/10/2025</t>
  </si>
  <si>
    <t>PL/JA/12943</t>
  </si>
  <si>
    <t>2824</t>
  </si>
  <si>
    <t>PL/JA/12965</t>
  </si>
  <si>
    <t>2819</t>
  </si>
  <si>
    <t>24/10/2025</t>
  </si>
  <si>
    <t>PL/JA/12997</t>
  </si>
  <si>
    <t>2835</t>
  </si>
  <si>
    <t>PL/JA/13015</t>
  </si>
  <si>
    <t>2843</t>
  </si>
  <si>
    <t>PL/JA/13016</t>
  </si>
  <si>
    <t>2848</t>
  </si>
  <si>
    <t>PL/JA/13018</t>
  </si>
  <si>
    <t>2850</t>
  </si>
  <si>
    <t>30/10/2025</t>
  </si>
  <si>
    <t>PL/JA/13370</t>
  </si>
  <si>
    <t>2995</t>
  </si>
  <si>
    <t>KENDRAPARA</t>
  </si>
  <si>
    <t>PL/JA/13375</t>
  </si>
  <si>
    <t>2996</t>
  </si>
  <si>
    <t>PL/JA/13376</t>
  </si>
  <si>
    <t>2993</t>
  </si>
  <si>
    <t>PL/JA/13386</t>
  </si>
  <si>
    <t>2990</t>
  </si>
  <si>
    <t>PL/JA/13387</t>
  </si>
  <si>
    <t>2976</t>
  </si>
  <si>
    <t>PL/JA/13388</t>
  </si>
  <si>
    <t>2985</t>
  </si>
  <si>
    <t>31/10/2025</t>
  </si>
  <si>
    <t>PL/JA/13506</t>
  </si>
  <si>
    <t>2999</t>
  </si>
  <si>
    <t>DIGAPAHANDI</t>
  </si>
  <si>
    <t>PL/JA/13542</t>
  </si>
  <si>
    <t>3003</t>
  </si>
  <si>
    <t>(RUPEES SEVENTY THOUSAND TEN ONLY)</t>
  </si>
  <si>
    <t>Bill Date: 31/10/2025
Bill NO. : 19246
Total Amount: 70010.00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</si>
</sst>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1" xfId="0" applyNumberFormat="1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/>
    </xf>
    <xf numFmtId="2" fontId="0" fillId="0" borderId="0" xfId="0" applyNumberFormat="1" applyFont="1"/>
    <xf numFmtId="0" fontId="1" fillId="0" borderId="22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left"/>
    </xf>
    <xf numFmtId="0" fontId="0" fillId="0" borderId="10" xfId="0" applyNumberFormat="1" applyFont="1" applyBorder="1" applyAlignment="1">
      <alignment horizontal="left" vertical="top"/>
    </xf>
    <xf numFmtId="0" fontId="2" fillId="0" borderId="10" xfId="0" applyNumberFormat="1" applyFont="1" applyBorder="1" applyAlignment="1">
      <alignment horizontal="left" vertical="top"/>
    </xf>
    <xf numFmtId="2" fontId="2" fillId="0" borderId="10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18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>
      <alignment horizontal="right"/>
    </xf>
    <xf numFmtId="2" fontId="2" fillId="0" borderId="20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9525</xdr:rowOff>
    </xdr:from>
    <xdr:to>
      <xdr:col>6</xdr:col>
      <xdr:colOff>876300</xdr:colOff>
      <xdr:row>2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4"/>
  <sheetViews>
    <sheetView tabSelected="1" workbookViewId="0">
      <selection activeCell="AA5" sqref="AA5"/>
    </sheetView>
  </sheetViews>
  <sheetFormatPr defaultRowHeight="15"/>
  <cols>
    <col min="1" max="1" width="2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8.7109375" style="1" bestFit="1" customWidth="1"/>
    <col min="6" max="6" width="6.85546875" style="1" customWidth="1"/>
    <col min="7" max="7" width="18" style="1" bestFit="1" customWidth="1"/>
    <col min="8" max="8" width="7.28515625" style="1" customWidth="1"/>
    <col min="9" max="9" width="7.5703125" style="2" customWidth="1"/>
    <col min="10" max="10" width="8" style="2" customWidth="1"/>
    <col min="11" max="11" width="9.85546875" style="2" customWidth="1"/>
    <col min="12" max="16384" width="9.140625" style="1"/>
  </cols>
  <sheetData>
    <row r="2" spans="2:13" ht="15.75" thickBot="1"/>
    <row r="3" spans="2:13" ht="83.25" customHeight="1" thickBot="1">
      <c r="B3" s="39"/>
      <c r="C3" s="40"/>
      <c r="D3" s="40"/>
      <c r="E3" s="40"/>
      <c r="F3" s="40"/>
      <c r="G3" s="40"/>
      <c r="H3" s="37" t="s">
        <v>14</v>
      </c>
      <c r="I3" s="37"/>
      <c r="J3" s="37"/>
      <c r="K3" s="38"/>
    </row>
    <row r="4" spans="2:13" s="4" customFormat="1" ht="78" customHeight="1" thickBot="1">
      <c r="B4" s="41" t="s">
        <v>15</v>
      </c>
      <c r="C4" s="42"/>
      <c r="D4" s="42"/>
      <c r="E4" s="42"/>
      <c r="F4" s="42"/>
      <c r="G4" s="43"/>
      <c r="H4" s="44" t="s">
        <v>136</v>
      </c>
      <c r="I4" s="45"/>
      <c r="J4" s="45"/>
      <c r="K4" s="46"/>
      <c r="M4" s="5"/>
    </row>
    <row r="5" spans="2:13" s="4" customFormat="1" ht="15.95" customHeight="1" thickBot="1">
      <c r="B5" s="8" t="s">
        <v>10</v>
      </c>
      <c r="C5" s="9" t="s">
        <v>11</v>
      </c>
      <c r="D5" s="9" t="s">
        <v>12</v>
      </c>
      <c r="E5" s="9" t="s">
        <v>6</v>
      </c>
      <c r="F5" s="9" t="s">
        <v>3</v>
      </c>
      <c r="G5" s="9" t="s">
        <v>5</v>
      </c>
      <c r="H5" s="9" t="s">
        <v>7</v>
      </c>
      <c r="I5" s="10" t="s">
        <v>8</v>
      </c>
      <c r="J5" s="10" t="s">
        <v>13</v>
      </c>
      <c r="K5" s="11" t="s">
        <v>9</v>
      </c>
    </row>
    <row r="6" spans="2:13" s="4" customFormat="1" ht="15.95" customHeight="1">
      <c r="B6" s="20">
        <v>1</v>
      </c>
      <c r="C6" s="21">
        <v>45869</v>
      </c>
      <c r="D6" s="12" t="s">
        <v>21</v>
      </c>
      <c r="E6" s="22">
        <v>1649</v>
      </c>
      <c r="F6" s="23" t="s">
        <v>4</v>
      </c>
      <c r="G6" s="12" t="s">
        <v>22</v>
      </c>
      <c r="H6" s="12">
        <v>18</v>
      </c>
      <c r="I6" s="24">
        <f>VLOOKUP(G6,'[1]EMAMI LTD'!$C$4:$D$116,2,FALSE)</f>
        <v>32</v>
      </c>
      <c r="J6" s="24">
        <v>25</v>
      </c>
      <c r="K6" s="25">
        <f>H6*I6+J6</f>
        <v>601</v>
      </c>
    </row>
    <row r="7" spans="2:13" s="4" customFormat="1" ht="15.95" customHeight="1">
      <c r="B7" s="13">
        <f>B6+1</f>
        <v>2</v>
      </c>
      <c r="C7" s="6" t="s">
        <v>23</v>
      </c>
      <c r="D7" s="6" t="s">
        <v>24</v>
      </c>
      <c r="E7" s="6" t="s">
        <v>25</v>
      </c>
      <c r="F7" s="16" t="s">
        <v>4</v>
      </c>
      <c r="G7" s="6" t="s">
        <v>2</v>
      </c>
      <c r="H7" s="6">
        <v>1</v>
      </c>
      <c r="I7" s="17">
        <f>VLOOKUP(G7,'[1]EMAMI LTD'!$C$4:$D$116,2,FALSE)</f>
        <v>32</v>
      </c>
      <c r="J7" s="17">
        <v>25</v>
      </c>
      <c r="K7" s="26">
        <f t="shared" ref="K7:K50" si="0">H7*I7+J7</f>
        <v>57</v>
      </c>
    </row>
    <row r="8" spans="2:13" s="4" customFormat="1" ht="15.95" customHeight="1">
      <c r="B8" s="13">
        <f t="shared" ref="B8:B50" si="1">B7+1</f>
        <v>3</v>
      </c>
      <c r="C8" s="6" t="s">
        <v>23</v>
      </c>
      <c r="D8" s="6" t="s">
        <v>26</v>
      </c>
      <c r="E8" s="6" t="s">
        <v>27</v>
      </c>
      <c r="F8" s="16" t="s">
        <v>4</v>
      </c>
      <c r="G8" s="6" t="s">
        <v>2</v>
      </c>
      <c r="H8" s="6">
        <v>3</v>
      </c>
      <c r="I8" s="17">
        <f>VLOOKUP(G8,'[1]EMAMI LTD'!$C$4:$D$116,2,FALSE)</f>
        <v>32</v>
      </c>
      <c r="J8" s="17">
        <v>25</v>
      </c>
      <c r="K8" s="26">
        <f t="shared" si="0"/>
        <v>121</v>
      </c>
    </row>
    <row r="9" spans="2:13" s="4" customFormat="1" ht="15.95" customHeight="1">
      <c r="B9" s="13">
        <f t="shared" si="1"/>
        <v>4</v>
      </c>
      <c r="C9" s="6" t="s">
        <v>23</v>
      </c>
      <c r="D9" s="6" t="s">
        <v>28</v>
      </c>
      <c r="E9" s="6" t="s">
        <v>29</v>
      </c>
      <c r="F9" s="16" t="s">
        <v>4</v>
      </c>
      <c r="G9" s="6" t="s">
        <v>30</v>
      </c>
      <c r="H9" s="6">
        <v>14</v>
      </c>
      <c r="I9" s="17">
        <f>VLOOKUP(G9,'[1]EMAMI LTD'!$C$4:$D$116,2,FALSE)</f>
        <v>29</v>
      </c>
      <c r="J9" s="17">
        <v>25</v>
      </c>
      <c r="K9" s="26">
        <f t="shared" si="0"/>
        <v>431</v>
      </c>
    </row>
    <row r="10" spans="2:13" s="4" customFormat="1" ht="15.95" customHeight="1">
      <c r="B10" s="13">
        <f t="shared" si="1"/>
        <v>5</v>
      </c>
      <c r="C10" s="6" t="s">
        <v>23</v>
      </c>
      <c r="D10" s="6" t="s">
        <v>31</v>
      </c>
      <c r="E10" s="6" t="s">
        <v>32</v>
      </c>
      <c r="F10" s="16" t="s">
        <v>4</v>
      </c>
      <c r="G10" s="6" t="s">
        <v>22</v>
      </c>
      <c r="H10" s="6">
        <v>7</v>
      </c>
      <c r="I10" s="17">
        <f>VLOOKUP(G10,'[1]EMAMI LTD'!$C$4:$D$116,2,FALSE)</f>
        <v>32</v>
      </c>
      <c r="J10" s="17">
        <v>25</v>
      </c>
      <c r="K10" s="26">
        <f t="shared" si="0"/>
        <v>249</v>
      </c>
    </row>
    <row r="11" spans="2:13" s="4" customFormat="1" ht="15.95" customHeight="1">
      <c r="B11" s="13">
        <f t="shared" si="1"/>
        <v>6</v>
      </c>
      <c r="C11" s="6" t="s">
        <v>33</v>
      </c>
      <c r="D11" s="6" t="s">
        <v>34</v>
      </c>
      <c r="E11" s="6" t="s">
        <v>35</v>
      </c>
      <c r="F11" s="16" t="s">
        <v>4</v>
      </c>
      <c r="G11" s="6" t="s">
        <v>36</v>
      </c>
      <c r="H11" s="6">
        <v>15</v>
      </c>
      <c r="I11" s="17">
        <f>VLOOKUP(G11,'[1]EMAMI LTD'!$C$4:$D$116,2,FALSE)</f>
        <v>32</v>
      </c>
      <c r="J11" s="17">
        <v>25</v>
      </c>
      <c r="K11" s="26">
        <f t="shared" si="0"/>
        <v>505</v>
      </c>
    </row>
    <row r="12" spans="2:13" s="4" customFormat="1" ht="15.95" customHeight="1">
      <c r="B12" s="13">
        <f t="shared" si="1"/>
        <v>7</v>
      </c>
      <c r="C12" s="6" t="s">
        <v>33</v>
      </c>
      <c r="D12" s="6" t="s">
        <v>37</v>
      </c>
      <c r="E12" s="6" t="s">
        <v>38</v>
      </c>
      <c r="F12" s="16" t="s">
        <v>4</v>
      </c>
      <c r="G12" s="6" t="s">
        <v>2</v>
      </c>
      <c r="H12" s="6">
        <v>30</v>
      </c>
      <c r="I12" s="17">
        <f>VLOOKUP(G12,'[1]EMAMI LTD'!$C$4:$D$116,2,FALSE)</f>
        <v>32</v>
      </c>
      <c r="J12" s="17">
        <v>25</v>
      </c>
      <c r="K12" s="26">
        <f t="shared" si="0"/>
        <v>985</v>
      </c>
    </row>
    <row r="13" spans="2:13" s="4" customFormat="1" ht="15.95" customHeight="1">
      <c r="B13" s="13">
        <f t="shared" si="1"/>
        <v>8</v>
      </c>
      <c r="C13" s="6" t="s">
        <v>33</v>
      </c>
      <c r="D13" s="6" t="s">
        <v>39</v>
      </c>
      <c r="E13" s="6" t="s">
        <v>40</v>
      </c>
      <c r="F13" s="16" t="s">
        <v>4</v>
      </c>
      <c r="G13" s="6" t="s">
        <v>2</v>
      </c>
      <c r="H13" s="6">
        <v>105</v>
      </c>
      <c r="I13" s="17">
        <f>VLOOKUP(G13,'[1]EMAMI LTD'!$C$4:$D$116,2,FALSE)</f>
        <v>32</v>
      </c>
      <c r="J13" s="17">
        <v>25</v>
      </c>
      <c r="K13" s="26">
        <f t="shared" si="0"/>
        <v>3385</v>
      </c>
    </row>
    <row r="14" spans="2:13" s="4" customFormat="1" ht="15.95" customHeight="1">
      <c r="B14" s="13">
        <f t="shared" si="1"/>
        <v>9</v>
      </c>
      <c r="C14" s="6" t="s">
        <v>41</v>
      </c>
      <c r="D14" s="6" t="s">
        <v>42</v>
      </c>
      <c r="E14" s="6" t="s">
        <v>43</v>
      </c>
      <c r="F14" s="16" t="s">
        <v>4</v>
      </c>
      <c r="G14" s="6" t="s">
        <v>44</v>
      </c>
      <c r="H14" s="6">
        <v>20</v>
      </c>
      <c r="I14" s="17">
        <f>VLOOKUP(G14,'[1]EMAMI LTD'!$C$4:$D$116,2,FALSE)</f>
        <v>29</v>
      </c>
      <c r="J14" s="17">
        <v>25</v>
      </c>
      <c r="K14" s="26">
        <f t="shared" si="0"/>
        <v>605</v>
      </c>
    </row>
    <row r="15" spans="2:13" s="4" customFormat="1" ht="15.95" customHeight="1">
      <c r="B15" s="13">
        <f t="shared" si="1"/>
        <v>10</v>
      </c>
      <c r="C15" s="6" t="s">
        <v>33</v>
      </c>
      <c r="D15" s="6" t="s">
        <v>45</v>
      </c>
      <c r="E15" s="6" t="s">
        <v>46</v>
      </c>
      <c r="F15" s="16" t="s">
        <v>4</v>
      </c>
      <c r="G15" s="6" t="s">
        <v>1</v>
      </c>
      <c r="H15" s="6">
        <v>32</v>
      </c>
      <c r="I15" s="17">
        <f>VLOOKUP(G15,'[1]EMAMI LTD'!$C$4:$D$116,2,FALSE)</f>
        <v>32</v>
      </c>
      <c r="J15" s="17">
        <v>25</v>
      </c>
      <c r="K15" s="26">
        <f t="shared" si="0"/>
        <v>1049</v>
      </c>
    </row>
    <row r="16" spans="2:13" s="4" customFormat="1" ht="15.95" customHeight="1">
      <c r="B16" s="13">
        <f t="shared" si="1"/>
        <v>11</v>
      </c>
      <c r="C16" s="6" t="s">
        <v>41</v>
      </c>
      <c r="D16" s="6" t="s">
        <v>47</v>
      </c>
      <c r="E16" s="6" t="s">
        <v>48</v>
      </c>
      <c r="F16" s="16" t="s">
        <v>4</v>
      </c>
      <c r="G16" s="6" t="s">
        <v>18</v>
      </c>
      <c r="H16" s="6">
        <v>214</v>
      </c>
      <c r="I16" s="17">
        <f>VLOOKUP(G16,'[1]EMAMI LTD'!$C$4:$D$116,2,FALSE)</f>
        <v>40</v>
      </c>
      <c r="J16" s="17">
        <v>25</v>
      </c>
      <c r="K16" s="26">
        <f t="shared" si="0"/>
        <v>8585</v>
      </c>
    </row>
    <row r="17" spans="2:11" s="4" customFormat="1" ht="15.95" customHeight="1">
      <c r="B17" s="13">
        <f t="shared" si="1"/>
        <v>12</v>
      </c>
      <c r="C17" s="6" t="s">
        <v>41</v>
      </c>
      <c r="D17" s="6" t="s">
        <v>49</v>
      </c>
      <c r="E17" s="6" t="s">
        <v>50</v>
      </c>
      <c r="F17" s="16" t="s">
        <v>4</v>
      </c>
      <c r="G17" s="6" t="s">
        <v>1</v>
      </c>
      <c r="H17" s="6">
        <v>124</v>
      </c>
      <c r="I17" s="17">
        <f>VLOOKUP(G17,'[1]EMAMI LTD'!$C$4:$D$116,2,FALSE)</f>
        <v>32</v>
      </c>
      <c r="J17" s="17">
        <v>25</v>
      </c>
      <c r="K17" s="26">
        <f t="shared" si="0"/>
        <v>3993</v>
      </c>
    </row>
    <row r="18" spans="2:11" s="4" customFormat="1" ht="15.95" customHeight="1">
      <c r="B18" s="13">
        <f t="shared" si="1"/>
        <v>13</v>
      </c>
      <c r="C18" s="6" t="s">
        <v>41</v>
      </c>
      <c r="D18" s="6" t="s">
        <v>51</v>
      </c>
      <c r="E18" s="6" t="s">
        <v>52</v>
      </c>
      <c r="F18" s="16" t="s">
        <v>4</v>
      </c>
      <c r="G18" s="6" t="s">
        <v>53</v>
      </c>
      <c r="H18" s="6">
        <v>120</v>
      </c>
      <c r="I18" s="17">
        <f>VLOOKUP(G18,'[1]EMAMI LTD'!$C$4:$D$116,2,FALSE)</f>
        <v>90</v>
      </c>
      <c r="J18" s="17">
        <v>25</v>
      </c>
      <c r="K18" s="26">
        <f t="shared" si="0"/>
        <v>10825</v>
      </c>
    </row>
    <row r="19" spans="2:11" s="4" customFormat="1" ht="15.95" customHeight="1">
      <c r="B19" s="13">
        <f t="shared" si="1"/>
        <v>14</v>
      </c>
      <c r="C19" s="6" t="s">
        <v>54</v>
      </c>
      <c r="D19" s="6" t="s">
        <v>55</v>
      </c>
      <c r="E19" s="6" t="s">
        <v>56</v>
      </c>
      <c r="F19" s="16" t="s">
        <v>4</v>
      </c>
      <c r="G19" s="6" t="s">
        <v>17</v>
      </c>
      <c r="H19" s="6">
        <v>80</v>
      </c>
      <c r="I19" s="17">
        <f>VLOOKUP(G19,'[1]EMAMI LTD'!$C$4:$D$116,2,FALSE)</f>
        <v>29</v>
      </c>
      <c r="J19" s="17">
        <v>25</v>
      </c>
      <c r="K19" s="26">
        <f t="shared" si="0"/>
        <v>2345</v>
      </c>
    </row>
    <row r="20" spans="2:11" s="4" customFormat="1" ht="15.95" customHeight="1">
      <c r="B20" s="13">
        <f t="shared" si="1"/>
        <v>15</v>
      </c>
      <c r="C20" s="6" t="s">
        <v>57</v>
      </c>
      <c r="D20" s="6" t="s">
        <v>58</v>
      </c>
      <c r="E20" s="6" t="s">
        <v>59</v>
      </c>
      <c r="F20" s="16" t="s">
        <v>4</v>
      </c>
      <c r="G20" s="6" t="s">
        <v>60</v>
      </c>
      <c r="H20" s="6">
        <v>13</v>
      </c>
      <c r="I20" s="17">
        <f>VLOOKUP(G20,'[1]EMAMI LTD'!$C$4:$D$116,2,FALSE)</f>
        <v>32</v>
      </c>
      <c r="J20" s="17">
        <v>25</v>
      </c>
      <c r="K20" s="26">
        <f t="shared" si="0"/>
        <v>441</v>
      </c>
    </row>
    <row r="21" spans="2:11" s="4" customFormat="1" ht="15.95" customHeight="1">
      <c r="B21" s="13">
        <f t="shared" si="1"/>
        <v>16</v>
      </c>
      <c r="C21" s="6" t="s">
        <v>57</v>
      </c>
      <c r="D21" s="6" t="s">
        <v>61</v>
      </c>
      <c r="E21" s="6" t="s">
        <v>62</v>
      </c>
      <c r="F21" s="16" t="s">
        <v>4</v>
      </c>
      <c r="G21" s="6" t="s">
        <v>2</v>
      </c>
      <c r="H21" s="6">
        <v>12</v>
      </c>
      <c r="I21" s="17">
        <f>VLOOKUP(G21,'[1]EMAMI LTD'!$C$4:$D$116,2,FALSE)</f>
        <v>32</v>
      </c>
      <c r="J21" s="17">
        <v>25</v>
      </c>
      <c r="K21" s="26">
        <f t="shared" si="0"/>
        <v>409</v>
      </c>
    </row>
    <row r="22" spans="2:11" s="4" customFormat="1" ht="15.95" customHeight="1">
      <c r="B22" s="13">
        <f t="shared" si="1"/>
        <v>17</v>
      </c>
      <c r="C22" s="6" t="s">
        <v>57</v>
      </c>
      <c r="D22" s="6" t="s">
        <v>63</v>
      </c>
      <c r="E22" s="6" t="s">
        <v>64</v>
      </c>
      <c r="F22" s="16" t="s">
        <v>4</v>
      </c>
      <c r="G22" s="6" t="s">
        <v>2</v>
      </c>
      <c r="H22" s="6">
        <v>27</v>
      </c>
      <c r="I22" s="17">
        <f>VLOOKUP(G22,'[1]EMAMI LTD'!$C$4:$D$116,2,FALSE)</f>
        <v>32</v>
      </c>
      <c r="J22" s="17">
        <v>25</v>
      </c>
      <c r="K22" s="26">
        <f t="shared" si="0"/>
        <v>889</v>
      </c>
    </row>
    <row r="23" spans="2:11" s="4" customFormat="1" ht="15.95" customHeight="1">
      <c r="B23" s="13">
        <f t="shared" si="1"/>
        <v>18</v>
      </c>
      <c r="C23" s="6" t="s">
        <v>57</v>
      </c>
      <c r="D23" s="6" t="s">
        <v>65</v>
      </c>
      <c r="E23" s="6" t="s">
        <v>66</v>
      </c>
      <c r="F23" s="16" t="s">
        <v>4</v>
      </c>
      <c r="G23" s="6" t="s">
        <v>2</v>
      </c>
      <c r="H23" s="6">
        <v>32</v>
      </c>
      <c r="I23" s="17">
        <f>VLOOKUP(G23,'[1]EMAMI LTD'!$C$4:$D$116,2,FALSE)</f>
        <v>32</v>
      </c>
      <c r="J23" s="17">
        <v>25</v>
      </c>
      <c r="K23" s="26">
        <f t="shared" si="0"/>
        <v>1049</v>
      </c>
    </row>
    <row r="24" spans="2:11" s="4" customFormat="1" ht="15.95" customHeight="1">
      <c r="B24" s="13">
        <f t="shared" si="1"/>
        <v>19</v>
      </c>
      <c r="C24" s="6" t="s">
        <v>57</v>
      </c>
      <c r="D24" s="6" t="s">
        <v>67</v>
      </c>
      <c r="E24" s="6" t="s">
        <v>68</v>
      </c>
      <c r="F24" s="16" t="s">
        <v>4</v>
      </c>
      <c r="G24" s="6" t="s">
        <v>69</v>
      </c>
      <c r="H24" s="6">
        <v>92</v>
      </c>
      <c r="I24" s="17">
        <f>VLOOKUP(G24,'[1]EMAMI LTD'!$C$4:$D$116,2,FALSE)</f>
        <v>32</v>
      </c>
      <c r="J24" s="17">
        <v>25</v>
      </c>
      <c r="K24" s="26">
        <f t="shared" si="0"/>
        <v>2969</v>
      </c>
    </row>
    <row r="25" spans="2:11" s="4" customFormat="1" ht="15.95" customHeight="1">
      <c r="B25" s="13">
        <f t="shared" si="1"/>
        <v>20</v>
      </c>
      <c r="C25" s="6" t="s">
        <v>70</v>
      </c>
      <c r="D25" s="6" t="s">
        <v>71</v>
      </c>
      <c r="E25" s="6" t="s">
        <v>72</v>
      </c>
      <c r="F25" s="16" t="s">
        <v>4</v>
      </c>
      <c r="G25" s="6" t="s">
        <v>73</v>
      </c>
      <c r="H25" s="6">
        <v>4</v>
      </c>
      <c r="I25" s="17">
        <f>VLOOKUP(G25,'[1]EMAMI LTD'!$C$4:$D$116,2,FALSE)</f>
        <v>29</v>
      </c>
      <c r="J25" s="17">
        <v>25</v>
      </c>
      <c r="K25" s="26">
        <f t="shared" si="0"/>
        <v>141</v>
      </c>
    </row>
    <row r="26" spans="2:11" s="4" customFormat="1" ht="15.95" customHeight="1">
      <c r="B26" s="13">
        <f t="shared" si="1"/>
        <v>21</v>
      </c>
      <c r="C26" s="6" t="s">
        <v>70</v>
      </c>
      <c r="D26" s="6" t="s">
        <v>74</v>
      </c>
      <c r="E26" s="6" t="s">
        <v>75</v>
      </c>
      <c r="F26" s="16" t="s">
        <v>4</v>
      </c>
      <c r="G26" s="6" t="s">
        <v>73</v>
      </c>
      <c r="H26" s="6">
        <v>46</v>
      </c>
      <c r="I26" s="17">
        <f>VLOOKUP(G26,'[1]EMAMI LTD'!$C$4:$D$116,2,FALSE)</f>
        <v>29</v>
      </c>
      <c r="J26" s="17">
        <v>25</v>
      </c>
      <c r="K26" s="26">
        <f t="shared" si="0"/>
        <v>1359</v>
      </c>
    </row>
    <row r="27" spans="2:11" s="4" customFormat="1" ht="15.95" customHeight="1">
      <c r="B27" s="13">
        <f t="shared" si="1"/>
        <v>22</v>
      </c>
      <c r="C27" s="6" t="s">
        <v>76</v>
      </c>
      <c r="D27" s="6" t="s">
        <v>77</v>
      </c>
      <c r="E27" s="6" t="s">
        <v>78</v>
      </c>
      <c r="F27" s="16" t="s">
        <v>4</v>
      </c>
      <c r="G27" s="6" t="s">
        <v>18</v>
      </c>
      <c r="H27" s="6">
        <v>23</v>
      </c>
      <c r="I27" s="17">
        <f>VLOOKUP(G27,'[1]EMAMI LTD'!$C$4:$D$116,2,FALSE)</f>
        <v>40</v>
      </c>
      <c r="J27" s="17">
        <v>25</v>
      </c>
      <c r="K27" s="26">
        <f t="shared" si="0"/>
        <v>945</v>
      </c>
    </row>
    <row r="28" spans="2:11" s="4" customFormat="1" ht="15.95" customHeight="1">
      <c r="B28" s="13">
        <f t="shared" si="1"/>
        <v>23</v>
      </c>
      <c r="C28" s="6" t="s">
        <v>79</v>
      </c>
      <c r="D28" s="6" t="s">
        <v>80</v>
      </c>
      <c r="E28" s="6" t="s">
        <v>81</v>
      </c>
      <c r="F28" s="16" t="s">
        <v>4</v>
      </c>
      <c r="G28" s="6" t="s">
        <v>18</v>
      </c>
      <c r="H28" s="6">
        <v>24</v>
      </c>
      <c r="I28" s="17">
        <f>VLOOKUP(G28,'[1]EMAMI LTD'!$C$4:$D$116,2,FALSE)</f>
        <v>40</v>
      </c>
      <c r="J28" s="17">
        <v>25</v>
      </c>
      <c r="K28" s="26">
        <f t="shared" si="0"/>
        <v>985</v>
      </c>
    </row>
    <row r="29" spans="2:11" s="4" customFormat="1" ht="15.95" customHeight="1">
      <c r="B29" s="13">
        <f t="shared" si="1"/>
        <v>24</v>
      </c>
      <c r="C29" s="6" t="s">
        <v>79</v>
      </c>
      <c r="D29" s="6" t="s">
        <v>82</v>
      </c>
      <c r="E29" s="6" t="s">
        <v>83</v>
      </c>
      <c r="F29" s="16" t="s">
        <v>4</v>
      </c>
      <c r="G29" s="6" t="s">
        <v>2</v>
      </c>
      <c r="H29" s="6">
        <v>47</v>
      </c>
      <c r="I29" s="17">
        <f>VLOOKUP(G29,'[1]EMAMI LTD'!$C$4:$D$116,2,FALSE)</f>
        <v>32</v>
      </c>
      <c r="J29" s="17">
        <v>25</v>
      </c>
      <c r="K29" s="26">
        <f t="shared" si="0"/>
        <v>1529</v>
      </c>
    </row>
    <row r="30" spans="2:11" s="4" customFormat="1" ht="15.95" customHeight="1">
      <c r="B30" s="13">
        <f t="shared" si="1"/>
        <v>25</v>
      </c>
      <c r="C30" s="6" t="s">
        <v>84</v>
      </c>
      <c r="D30" s="6" t="s">
        <v>85</v>
      </c>
      <c r="E30" s="6" t="s">
        <v>86</v>
      </c>
      <c r="F30" s="16" t="s">
        <v>4</v>
      </c>
      <c r="G30" s="6" t="s">
        <v>17</v>
      </c>
      <c r="H30" s="6">
        <v>7</v>
      </c>
      <c r="I30" s="17">
        <f>VLOOKUP(G30,'[1]EMAMI LTD'!$C$4:$D$116,2,FALSE)</f>
        <v>29</v>
      </c>
      <c r="J30" s="17">
        <v>25</v>
      </c>
      <c r="K30" s="26">
        <f t="shared" si="0"/>
        <v>228</v>
      </c>
    </row>
    <row r="31" spans="2:11" s="4" customFormat="1" ht="15.95" customHeight="1">
      <c r="B31" s="13">
        <f t="shared" si="1"/>
        <v>26</v>
      </c>
      <c r="C31" s="6" t="s">
        <v>84</v>
      </c>
      <c r="D31" s="6" t="s">
        <v>87</v>
      </c>
      <c r="E31" s="6" t="s">
        <v>88</v>
      </c>
      <c r="F31" s="16" t="s">
        <v>4</v>
      </c>
      <c r="G31" s="6" t="s">
        <v>2</v>
      </c>
      <c r="H31" s="6">
        <v>6</v>
      </c>
      <c r="I31" s="17">
        <f>VLOOKUP(G31,'[1]EMAMI LTD'!$C$4:$D$116,2,FALSE)</f>
        <v>32</v>
      </c>
      <c r="J31" s="17">
        <v>25</v>
      </c>
      <c r="K31" s="26">
        <f t="shared" si="0"/>
        <v>217</v>
      </c>
    </row>
    <row r="32" spans="2:11" s="4" customFormat="1" ht="15.95" customHeight="1">
      <c r="B32" s="13">
        <f t="shared" si="1"/>
        <v>27</v>
      </c>
      <c r="C32" s="6" t="s">
        <v>84</v>
      </c>
      <c r="D32" s="6" t="s">
        <v>89</v>
      </c>
      <c r="E32" s="6" t="s">
        <v>90</v>
      </c>
      <c r="F32" s="16" t="s">
        <v>4</v>
      </c>
      <c r="G32" s="6" t="s">
        <v>18</v>
      </c>
      <c r="H32" s="6">
        <v>209</v>
      </c>
      <c r="I32" s="17">
        <f>VLOOKUP(G32,'[1]EMAMI LTD'!$C$4:$D$116,2,FALSE)</f>
        <v>40</v>
      </c>
      <c r="J32" s="17">
        <v>25</v>
      </c>
      <c r="K32" s="26">
        <f t="shared" si="0"/>
        <v>8385</v>
      </c>
    </row>
    <row r="33" spans="2:11" s="4" customFormat="1" ht="15.95" customHeight="1">
      <c r="B33" s="13">
        <f t="shared" si="1"/>
        <v>28</v>
      </c>
      <c r="C33" s="6" t="s">
        <v>91</v>
      </c>
      <c r="D33" s="6" t="s">
        <v>92</v>
      </c>
      <c r="E33" s="6" t="s">
        <v>93</v>
      </c>
      <c r="F33" s="16" t="s">
        <v>4</v>
      </c>
      <c r="G33" s="6" t="s">
        <v>17</v>
      </c>
      <c r="H33" s="6">
        <v>50</v>
      </c>
      <c r="I33" s="17">
        <f>VLOOKUP(G33,'[1]EMAMI LTD'!$C$4:$D$116,2,FALSE)</f>
        <v>29</v>
      </c>
      <c r="J33" s="17">
        <v>25</v>
      </c>
      <c r="K33" s="26">
        <f t="shared" si="0"/>
        <v>1475</v>
      </c>
    </row>
    <row r="34" spans="2:11" s="4" customFormat="1" ht="15.95" customHeight="1">
      <c r="B34" s="13">
        <f t="shared" si="1"/>
        <v>29</v>
      </c>
      <c r="C34" s="6" t="s">
        <v>94</v>
      </c>
      <c r="D34" s="6" t="s">
        <v>95</v>
      </c>
      <c r="E34" s="6" t="s">
        <v>96</v>
      </c>
      <c r="F34" s="16" t="s">
        <v>4</v>
      </c>
      <c r="G34" s="6" t="s">
        <v>17</v>
      </c>
      <c r="H34" s="6">
        <v>11</v>
      </c>
      <c r="I34" s="17">
        <f>VLOOKUP(G34,'[1]EMAMI LTD'!$C$4:$D$116,2,FALSE)</f>
        <v>29</v>
      </c>
      <c r="J34" s="17">
        <v>25</v>
      </c>
      <c r="K34" s="26">
        <f t="shared" si="0"/>
        <v>344</v>
      </c>
    </row>
    <row r="35" spans="2:11" s="4" customFormat="1" ht="15.95" customHeight="1">
      <c r="B35" s="13">
        <f t="shared" si="1"/>
        <v>30</v>
      </c>
      <c r="C35" s="6" t="s">
        <v>94</v>
      </c>
      <c r="D35" s="6" t="s">
        <v>97</v>
      </c>
      <c r="E35" s="6" t="s">
        <v>98</v>
      </c>
      <c r="F35" s="16" t="s">
        <v>4</v>
      </c>
      <c r="G35" s="6" t="s">
        <v>69</v>
      </c>
      <c r="H35" s="6">
        <v>84</v>
      </c>
      <c r="I35" s="17">
        <f>VLOOKUP(G35,'[1]EMAMI LTD'!$C$4:$D$116,2,FALSE)</f>
        <v>32</v>
      </c>
      <c r="J35" s="17">
        <v>25</v>
      </c>
      <c r="K35" s="26">
        <f t="shared" si="0"/>
        <v>2713</v>
      </c>
    </row>
    <row r="36" spans="2:11" s="4" customFormat="1" ht="15.95" customHeight="1">
      <c r="B36" s="13">
        <f t="shared" si="1"/>
        <v>31</v>
      </c>
      <c r="C36" s="6" t="s">
        <v>94</v>
      </c>
      <c r="D36" s="6" t="s">
        <v>99</v>
      </c>
      <c r="E36" s="6" t="s">
        <v>100</v>
      </c>
      <c r="F36" s="16" t="s">
        <v>4</v>
      </c>
      <c r="G36" s="6" t="s">
        <v>1</v>
      </c>
      <c r="H36" s="6">
        <v>76</v>
      </c>
      <c r="I36" s="17">
        <f>VLOOKUP(G36,'[1]EMAMI LTD'!$C$4:$D$116,2,FALSE)</f>
        <v>32</v>
      </c>
      <c r="J36" s="17">
        <v>25</v>
      </c>
      <c r="K36" s="26">
        <f t="shared" si="0"/>
        <v>2457</v>
      </c>
    </row>
    <row r="37" spans="2:11" s="4" customFormat="1" ht="15.95" customHeight="1">
      <c r="B37" s="13">
        <f t="shared" si="1"/>
        <v>32</v>
      </c>
      <c r="C37" s="6" t="s">
        <v>101</v>
      </c>
      <c r="D37" s="6" t="s">
        <v>102</v>
      </c>
      <c r="E37" s="6" t="s">
        <v>103</v>
      </c>
      <c r="F37" s="16" t="s">
        <v>4</v>
      </c>
      <c r="G37" s="6" t="s">
        <v>2</v>
      </c>
      <c r="H37" s="6">
        <v>59</v>
      </c>
      <c r="I37" s="17">
        <f>VLOOKUP(G37,'[1]EMAMI LTD'!$C$4:$D$116,2,FALSE)</f>
        <v>32</v>
      </c>
      <c r="J37" s="17">
        <v>25</v>
      </c>
      <c r="K37" s="26">
        <f t="shared" si="0"/>
        <v>1913</v>
      </c>
    </row>
    <row r="38" spans="2:11" s="4" customFormat="1" ht="15.95" customHeight="1">
      <c r="B38" s="13">
        <f t="shared" si="1"/>
        <v>33</v>
      </c>
      <c r="C38" s="6" t="s">
        <v>101</v>
      </c>
      <c r="D38" s="6" t="s">
        <v>104</v>
      </c>
      <c r="E38" s="6" t="s">
        <v>105</v>
      </c>
      <c r="F38" s="16" t="s">
        <v>4</v>
      </c>
      <c r="G38" s="6" t="s">
        <v>1</v>
      </c>
      <c r="H38" s="6">
        <v>3</v>
      </c>
      <c r="I38" s="17">
        <f>VLOOKUP(G38,'[1]EMAMI LTD'!$C$4:$D$116,2,FALSE)</f>
        <v>32</v>
      </c>
      <c r="J38" s="17">
        <v>25</v>
      </c>
      <c r="K38" s="26">
        <f t="shared" si="0"/>
        <v>121</v>
      </c>
    </row>
    <row r="39" spans="2:11" s="4" customFormat="1" ht="15.95" customHeight="1">
      <c r="B39" s="13">
        <f t="shared" si="1"/>
        <v>34</v>
      </c>
      <c r="C39" s="6" t="s">
        <v>106</v>
      </c>
      <c r="D39" s="6" t="s">
        <v>107</v>
      </c>
      <c r="E39" s="6" t="s">
        <v>108</v>
      </c>
      <c r="F39" s="16" t="s">
        <v>4</v>
      </c>
      <c r="G39" s="6" t="s">
        <v>19</v>
      </c>
      <c r="H39" s="6">
        <v>7</v>
      </c>
      <c r="I39" s="17">
        <f>VLOOKUP(G39,'[1]EMAMI LTD'!$C$4:$D$116,2,FALSE)</f>
        <v>32</v>
      </c>
      <c r="J39" s="17">
        <v>25</v>
      </c>
      <c r="K39" s="26">
        <f t="shared" si="0"/>
        <v>249</v>
      </c>
    </row>
    <row r="40" spans="2:11" s="4" customFormat="1" ht="15.95" customHeight="1">
      <c r="B40" s="13">
        <f t="shared" si="1"/>
        <v>35</v>
      </c>
      <c r="C40" s="6" t="s">
        <v>106</v>
      </c>
      <c r="D40" s="6" t="s">
        <v>109</v>
      </c>
      <c r="E40" s="6" t="s">
        <v>110</v>
      </c>
      <c r="F40" s="16" t="s">
        <v>4</v>
      </c>
      <c r="G40" s="6" t="s">
        <v>1</v>
      </c>
      <c r="H40" s="6">
        <v>30</v>
      </c>
      <c r="I40" s="17">
        <f>VLOOKUP(G40,'[1]EMAMI LTD'!$C$4:$D$116,2,FALSE)</f>
        <v>32</v>
      </c>
      <c r="J40" s="17">
        <v>25</v>
      </c>
      <c r="K40" s="26">
        <f t="shared" si="0"/>
        <v>985</v>
      </c>
    </row>
    <row r="41" spans="2:11" s="4" customFormat="1" ht="15.95" customHeight="1">
      <c r="B41" s="13">
        <f t="shared" si="1"/>
        <v>36</v>
      </c>
      <c r="C41" s="6" t="s">
        <v>101</v>
      </c>
      <c r="D41" s="6" t="s">
        <v>111</v>
      </c>
      <c r="E41" s="6" t="s">
        <v>112</v>
      </c>
      <c r="F41" s="16" t="s">
        <v>4</v>
      </c>
      <c r="G41" s="6" t="s">
        <v>16</v>
      </c>
      <c r="H41" s="6">
        <v>7</v>
      </c>
      <c r="I41" s="17">
        <f>VLOOKUP(G41,'[1]EMAMI LTD'!$C$4:$D$116,2,FALSE)</f>
        <v>32</v>
      </c>
      <c r="J41" s="17">
        <v>25</v>
      </c>
      <c r="K41" s="26">
        <f t="shared" si="0"/>
        <v>249</v>
      </c>
    </row>
    <row r="42" spans="2:11" s="4" customFormat="1" ht="15.95" customHeight="1">
      <c r="B42" s="13">
        <f t="shared" si="1"/>
        <v>37</v>
      </c>
      <c r="C42" s="6" t="s">
        <v>106</v>
      </c>
      <c r="D42" s="6" t="s">
        <v>113</v>
      </c>
      <c r="E42" s="6" t="s">
        <v>114</v>
      </c>
      <c r="F42" s="16" t="s">
        <v>4</v>
      </c>
      <c r="G42" s="6" t="s">
        <v>1</v>
      </c>
      <c r="H42" s="6">
        <v>62</v>
      </c>
      <c r="I42" s="17">
        <f>VLOOKUP(G42,'[1]EMAMI LTD'!$C$4:$D$116,2,FALSE)</f>
        <v>32</v>
      </c>
      <c r="J42" s="17">
        <v>25</v>
      </c>
      <c r="K42" s="26">
        <f t="shared" si="0"/>
        <v>2009</v>
      </c>
    </row>
    <row r="43" spans="2:11" s="4" customFormat="1" ht="15.95" customHeight="1">
      <c r="B43" s="13">
        <f t="shared" si="1"/>
        <v>38</v>
      </c>
      <c r="C43" s="6" t="s">
        <v>115</v>
      </c>
      <c r="D43" s="6" t="s">
        <v>116</v>
      </c>
      <c r="E43" s="6" t="s">
        <v>117</v>
      </c>
      <c r="F43" s="16" t="s">
        <v>4</v>
      </c>
      <c r="G43" s="6" t="s">
        <v>118</v>
      </c>
      <c r="H43" s="6">
        <v>17</v>
      </c>
      <c r="I43" s="17">
        <f>VLOOKUP(G43,'[1]EMAMI LTD'!$C$4:$D$116,2,FALSE)</f>
        <v>29</v>
      </c>
      <c r="J43" s="17">
        <v>25</v>
      </c>
      <c r="K43" s="26">
        <f t="shared" si="0"/>
        <v>518</v>
      </c>
    </row>
    <row r="44" spans="2:11" s="4" customFormat="1" ht="15.95" customHeight="1">
      <c r="B44" s="13">
        <f t="shared" si="1"/>
        <v>39</v>
      </c>
      <c r="C44" s="6" t="s">
        <v>115</v>
      </c>
      <c r="D44" s="6" t="s">
        <v>119</v>
      </c>
      <c r="E44" s="6" t="s">
        <v>120</v>
      </c>
      <c r="F44" s="16" t="s">
        <v>4</v>
      </c>
      <c r="G44" s="6" t="s">
        <v>1</v>
      </c>
      <c r="H44" s="6">
        <v>57</v>
      </c>
      <c r="I44" s="17">
        <f>VLOOKUP(G44,'[1]EMAMI LTD'!$C$4:$D$116,2,FALSE)</f>
        <v>32</v>
      </c>
      <c r="J44" s="17">
        <v>25</v>
      </c>
      <c r="K44" s="26">
        <f t="shared" si="0"/>
        <v>1849</v>
      </c>
    </row>
    <row r="45" spans="2:11" s="4" customFormat="1" ht="15.95" customHeight="1">
      <c r="B45" s="13">
        <f t="shared" si="1"/>
        <v>40</v>
      </c>
      <c r="C45" s="6" t="s">
        <v>115</v>
      </c>
      <c r="D45" s="6" t="s">
        <v>121</v>
      </c>
      <c r="E45" s="6" t="s">
        <v>122</v>
      </c>
      <c r="F45" s="16" t="s">
        <v>4</v>
      </c>
      <c r="G45" s="6" t="s">
        <v>1</v>
      </c>
      <c r="H45" s="6">
        <v>12</v>
      </c>
      <c r="I45" s="17">
        <f>VLOOKUP(G45,'[1]EMAMI LTD'!$C$4:$D$116,2,FALSE)</f>
        <v>32</v>
      </c>
      <c r="J45" s="17">
        <v>25</v>
      </c>
      <c r="K45" s="26">
        <f t="shared" si="0"/>
        <v>409</v>
      </c>
    </row>
    <row r="46" spans="2:11" s="4" customFormat="1" ht="15.95" customHeight="1">
      <c r="B46" s="13">
        <f t="shared" si="1"/>
        <v>41</v>
      </c>
      <c r="C46" s="6" t="s">
        <v>115</v>
      </c>
      <c r="D46" s="6" t="s">
        <v>123</v>
      </c>
      <c r="E46" s="6" t="s">
        <v>124</v>
      </c>
      <c r="F46" s="16" t="s">
        <v>4</v>
      </c>
      <c r="G46" s="6" t="s">
        <v>2</v>
      </c>
      <c r="H46" s="6">
        <v>4</v>
      </c>
      <c r="I46" s="17">
        <f>VLOOKUP(G46,'[1]EMAMI LTD'!$C$4:$D$116,2,FALSE)</f>
        <v>32</v>
      </c>
      <c r="J46" s="17">
        <v>25</v>
      </c>
      <c r="K46" s="26">
        <f t="shared" si="0"/>
        <v>153</v>
      </c>
    </row>
    <row r="47" spans="2:11" s="4" customFormat="1" ht="15.95" customHeight="1">
      <c r="B47" s="13">
        <f t="shared" si="1"/>
        <v>42</v>
      </c>
      <c r="C47" s="6" t="s">
        <v>115</v>
      </c>
      <c r="D47" s="6" t="s">
        <v>125</v>
      </c>
      <c r="E47" s="6" t="s">
        <v>126</v>
      </c>
      <c r="F47" s="16" t="s">
        <v>4</v>
      </c>
      <c r="G47" s="6" t="s">
        <v>2</v>
      </c>
      <c r="H47" s="6">
        <v>20</v>
      </c>
      <c r="I47" s="17">
        <f>VLOOKUP(G47,'[1]EMAMI LTD'!$C$4:$D$116,2,FALSE)</f>
        <v>32</v>
      </c>
      <c r="J47" s="17">
        <v>25</v>
      </c>
      <c r="K47" s="26">
        <f t="shared" si="0"/>
        <v>665</v>
      </c>
    </row>
    <row r="48" spans="2:11" s="4" customFormat="1" ht="15.95" customHeight="1">
      <c r="B48" s="13">
        <f t="shared" si="1"/>
        <v>43</v>
      </c>
      <c r="C48" s="6" t="s">
        <v>115</v>
      </c>
      <c r="D48" s="6" t="s">
        <v>127</v>
      </c>
      <c r="E48" s="6" t="s">
        <v>128</v>
      </c>
      <c r="F48" s="16" t="s">
        <v>4</v>
      </c>
      <c r="G48" s="6" t="s">
        <v>2</v>
      </c>
      <c r="H48" s="6">
        <v>5</v>
      </c>
      <c r="I48" s="17">
        <f>VLOOKUP(G48,'[1]EMAMI LTD'!$C$4:$D$116,2,FALSE)</f>
        <v>32</v>
      </c>
      <c r="J48" s="17">
        <v>25</v>
      </c>
      <c r="K48" s="26">
        <f t="shared" si="0"/>
        <v>185</v>
      </c>
    </row>
    <row r="49" spans="2:11" s="4" customFormat="1" ht="15.95" customHeight="1">
      <c r="B49" s="13">
        <f t="shared" si="1"/>
        <v>44</v>
      </c>
      <c r="C49" s="6" t="s">
        <v>129</v>
      </c>
      <c r="D49" s="6" t="s">
        <v>130</v>
      </c>
      <c r="E49" s="6" t="s">
        <v>131</v>
      </c>
      <c r="F49" s="16" t="s">
        <v>4</v>
      </c>
      <c r="G49" s="6" t="s">
        <v>132</v>
      </c>
      <c r="H49" s="6">
        <v>8</v>
      </c>
      <c r="I49" s="17">
        <f>VLOOKUP(G49,'[1]EMAMI LTD'!$C$4:$D$116,2,FALSE)</f>
        <v>32</v>
      </c>
      <c r="J49" s="17">
        <v>25</v>
      </c>
      <c r="K49" s="26">
        <f t="shared" si="0"/>
        <v>281</v>
      </c>
    </row>
    <row r="50" spans="2:11" s="4" customFormat="1" ht="15.95" customHeight="1" thickBot="1">
      <c r="B50" s="14">
        <f t="shared" si="1"/>
        <v>45</v>
      </c>
      <c r="C50" s="15" t="s">
        <v>115</v>
      </c>
      <c r="D50" s="15" t="s">
        <v>133</v>
      </c>
      <c r="E50" s="15" t="s">
        <v>134</v>
      </c>
      <c r="F50" s="27" t="s">
        <v>4</v>
      </c>
      <c r="G50" s="15" t="s">
        <v>2</v>
      </c>
      <c r="H50" s="15">
        <v>4</v>
      </c>
      <c r="I50" s="28">
        <f>VLOOKUP(G50,'[1]EMAMI LTD'!$C$4:$D$116,2,FALSE)</f>
        <v>32</v>
      </c>
      <c r="J50" s="28">
        <v>25</v>
      </c>
      <c r="K50" s="29">
        <f t="shared" si="0"/>
        <v>153</v>
      </c>
    </row>
    <row r="51" spans="2:11" s="4" customFormat="1" ht="15.95" customHeight="1" thickBot="1">
      <c r="B51" s="47" t="s">
        <v>135</v>
      </c>
      <c r="C51" s="48"/>
      <c r="D51" s="48"/>
      <c r="E51" s="48"/>
      <c r="F51" s="48"/>
      <c r="G51" s="48"/>
      <c r="H51" s="48"/>
      <c r="I51" s="48"/>
      <c r="J51" s="49"/>
      <c r="K51" s="30">
        <f>SUM(K6:K50)</f>
        <v>70010</v>
      </c>
    </row>
    <row r="52" spans="2:11" s="4" customFormat="1" ht="15.95" customHeight="1" thickBot="1">
      <c r="B52" s="7"/>
      <c r="C52"/>
      <c r="D52"/>
      <c r="E52"/>
      <c r="F52"/>
      <c r="G52"/>
      <c r="H52" s="19">
        <f>SUM(H6:H50)</f>
        <v>1841</v>
      </c>
      <c r="I52" s="18"/>
      <c r="J52" s="18"/>
      <c r="K52" s="18"/>
    </row>
    <row r="53" spans="2:11" s="3" customFormat="1" ht="30" customHeight="1" thickBot="1">
      <c r="B53" s="31" t="s">
        <v>20</v>
      </c>
      <c r="C53" s="32"/>
      <c r="D53" s="32"/>
      <c r="E53" s="32"/>
      <c r="F53" s="32"/>
      <c r="G53" s="32"/>
      <c r="H53" s="32"/>
      <c r="I53" s="32"/>
      <c r="J53" s="32"/>
      <c r="K53" s="33"/>
    </row>
    <row r="54" spans="2:11" s="3" customFormat="1" ht="30" customHeight="1" thickBot="1">
      <c r="B54" s="34" t="s">
        <v>0</v>
      </c>
      <c r="C54" s="35"/>
      <c r="D54" s="35"/>
      <c r="E54" s="35"/>
      <c r="F54" s="35"/>
      <c r="G54" s="35"/>
      <c r="H54" s="35"/>
      <c r="I54" s="35"/>
      <c r="J54" s="35"/>
      <c r="K54" s="36"/>
    </row>
  </sheetData>
  <sortState ref="C4:K50">
    <sortCondition ref="C4:C50"/>
    <sortCondition ref="D4:D50"/>
  </sortState>
  <mergeCells count="7">
    <mergeCell ref="B53:K53"/>
    <mergeCell ref="B54:K54"/>
    <mergeCell ref="H3:K3"/>
    <mergeCell ref="B3:G3"/>
    <mergeCell ref="B4:G4"/>
    <mergeCell ref="H4:K4"/>
    <mergeCell ref="B51:J51"/>
  </mergeCells>
  <conditionalFormatting sqref="D53:D1048576 D3:D5">
    <cfRule type="duplicateValues" dxfId="1" priority="1"/>
  </conditionalFormatting>
  <conditionalFormatting sqref="D5">
    <cfRule type="duplicateValues" dxfId="0" priority="71"/>
  </conditionalFormatting>
  <pageMargins left="0.35433070866141736" right="0.23622047244094491" top="0.70866141732283472" bottom="0.62992125984251968" header="0.39370078740157483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2025-11-08T10:33:41Z</cp:lastPrinted>
  <dcterms:created xsi:type="dcterms:W3CDTF">2023-06-09T11:03:29Z</dcterms:created>
  <dcterms:modified xsi:type="dcterms:W3CDTF">2025-11-10T09:39:18Z</dcterms:modified>
</cp:coreProperties>
</file>